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Sheet1!$A$5:$H$487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<sst xmlns="http://schemas.openxmlformats.org/spreadsheetml/2006/main" count="491" uniqueCount="398">
  <si>
    <t>三</t>
  </si>
  <si>
    <t>二0一八年昌江区一般公共预算支出决算表</t>
  </si>
  <si>
    <t>单位：万元</t>
  </si>
  <si>
    <t>预算科目</t>
  </si>
  <si>
    <t>2017年决算数</t>
  </si>
  <si>
    <t>2018年预算数</t>
  </si>
  <si>
    <t>预算变动数</t>
  </si>
  <si>
    <t>2018年决算数</t>
  </si>
  <si>
    <t>与上年决算数增减%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</si>
  <si>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</si>
  <si>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</si>
  <si>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</si>
  <si>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</si>
  <si>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人大会议</t>
  </si>
  <si>
    <t xml:space="preserve">    代表工作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</si>
  <si>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</si>
  <si>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</si>
  <si>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</si>
  <si>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</si>
  <si>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政府办公厅(室)及相关机构事务</t>
  </si>
  <si>
    <t xml:space="preserve">    机关服务</t>
  </si>
  <si>
    <t xml:space="preserve">    专项业务活动</t>
  </si>
  <si>
    <t xml:space="preserve">    法制建设</t>
  </si>
  <si>
    <t xml:space="preserve">    信访事务</t>
  </si>
  <si>
    <t xml:space="preserve">    其他政府办公厅(室)及相关机构事务支出</t>
  </si>
  <si>
    <t xml:space="preserve">  发展与改革事务</t>
  </si>
  <si>
    <t xml:space="preserve">    物价管理</t>
  </si>
  <si>
    <t xml:space="preserve">    其他发展与改革事务支出</t>
  </si>
  <si>
    <t xml:space="preserve">  统计信息事务</t>
  </si>
  <si>
    <t xml:space="preserve">    专项普查活动</t>
  </si>
  <si>
    <t xml:space="preserve">    其他统计信息事务支出</t>
  </si>
  <si>
    <t xml:space="preserve">  财政事务</t>
  </si>
  <si>
    <t xml:space="preserve">    财政监察</t>
  </si>
  <si>
    <t xml:space="preserve">    信息化建设</t>
  </si>
  <si>
    <t xml:space="preserve">    其他财政事务支出</t>
  </si>
  <si>
    <t xml:space="preserve">  税收事务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</si>
  <si>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</si>
  <si>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</si>
  <si>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</si>
  <si>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</si>
  <si>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其他审计事务支出</t>
  </si>
  <si>
    <t xml:space="preserve">  人力资源事务</t>
  </si>
  <si>
    <t xml:space="preserve">    其他人力资源事务支出</t>
  </si>
  <si>
    <t xml:space="preserve">  纪检监察事务</t>
  </si>
  <si>
    <t xml:space="preserve">    事业运行</t>
  </si>
  <si>
    <t xml:space="preserve">    其他纪检监察事务支出</t>
  </si>
  <si>
    <t xml:space="preserve">  商贸事务</t>
  </si>
  <si>
    <t xml:space="preserve">    外资管理</t>
  </si>
  <si>
    <t xml:space="preserve">    招商引资</t>
  </si>
  <si>
    <t xml:space="preserve">    其他商贸事务支出</t>
  </si>
  <si>
    <t xml:space="preserve">  工商行政管理事务</t>
  </si>
  <si>
    <t xml:space="preserve">    工商行政管理专项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</si>
  <si>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</si>
  <si>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</si>
  <si>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</si>
  <si>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</si>
  <si>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</si>
  <si>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</si>
  <si>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</si>
  <si>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华侨事务</t>
  </si>
  <si>
    <t xml:space="preserve">  档案事务</t>
  </si>
  <si>
    <t xml:space="preserve">    档案馆</t>
  </si>
  <si>
    <t xml:space="preserve">  民主党派及工商联事务</t>
  </si>
  <si>
    <t xml:space="preserve">  群众团体事务</t>
  </si>
  <si>
    <t xml:space="preserve">    其他群众团体事务支出</t>
  </si>
  <si>
    <t xml:space="preserve">  党委办公厅(室)及相关机构事务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</si>
  <si>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</si>
  <si>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</si>
  <si>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</si>
  <si>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</si>
  <si>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</si>
  <si>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</si>
  <si>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</si>
  <si>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</si>
  <si>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</si>
  <si>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</si>
  <si>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</si>
  <si>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</si>
  <si>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国防支出</t>
  </si>
  <si>
    <t xml:space="preserve">  国防动员</t>
  </si>
  <si>
    <t xml:space="preserve">    人民防空</t>
  </si>
  <si>
    <t xml:space="preserve">    其他国防动员支出</t>
  </si>
  <si>
    <t>公共安全支出</t>
  </si>
  <si>
    <t xml:space="preserve">  武装警察</t>
  </si>
  <si>
    <t xml:space="preserve">    消防</t>
  </si>
  <si>
    <t xml:space="preserve">    森林</t>
  </si>
  <si>
    <t xml:space="preserve">    其他武装警察支出</t>
  </si>
  <si>
    <t xml:space="preserve">  公安</t>
  </si>
  <si>
    <t xml:space="preserve">    禁毒管理</t>
  </si>
  <si>
    <t xml:space="preserve">    道路交通管理</t>
  </si>
  <si>
    <t xml:space="preserve">    其他公安支出</t>
  </si>
  <si>
    <t xml:space="preserve">  检察</t>
  </si>
  <si>
    <t xml:space="preserve">    侦查监督</t>
  </si>
  <si>
    <t xml:space="preserve">    执行监督</t>
  </si>
  <si>
    <t xml:space="preserve">    其他检察支出</t>
  </si>
  <si>
    <t xml:space="preserve">  法院</t>
  </si>
  <si>
    <t xml:space="preserve">    其他法院支出</t>
  </si>
  <si>
    <t xml:space="preserve">  司法</t>
  </si>
  <si>
    <t xml:space="preserve">    基层司法业务</t>
  </si>
  <si>
    <t xml:space="preserve">    法律援助</t>
  </si>
  <si>
    <t xml:space="preserve">    社区矫正</t>
  </si>
  <si>
    <t xml:space="preserve">    其他司法支出</t>
  </si>
  <si>
    <t xml:space="preserve">  其他公共安全支出(款)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</si>
  <si>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</si>
  <si>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</si>
  <si>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</si>
  <si>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</si>
  <si>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</si>
  <si>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</si>
  <si>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</si>
  <si>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</si>
  <si>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</si>
  <si>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</si>
  <si>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</si>
  <si>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职业高中教育</t>
  </si>
  <si>
    <t xml:space="preserve">    其他职业教育支出</t>
  </si>
  <si>
    <t xml:space="preserve">  进修及培训</t>
  </si>
  <si>
    <t xml:space="preserve">    干部教育</t>
  </si>
  <si>
    <t xml:space="preserve">    其他进修及培训</t>
  </si>
  <si>
    <t xml:space="preserve">  教育费附加安排的支出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</si>
  <si>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</si>
  <si>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</si>
  <si>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</si>
  <si>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</si>
  <si>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</si>
  <si>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</si>
  <si>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</si>
  <si>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</si>
  <si>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技术研究与开发</t>
  </si>
  <si>
    <t xml:space="preserve">    应用技术研究与开发</t>
  </si>
  <si>
    <t xml:space="preserve">  社会科学</t>
  </si>
  <si>
    <t xml:space="preserve">    社会科学研究机构</t>
  </si>
  <si>
    <t xml:space="preserve">    其他社会科学支出</t>
  </si>
  <si>
    <t xml:space="preserve">  科学技术普及</t>
  </si>
  <si>
    <t xml:space="preserve">    科普活动</t>
  </si>
  <si>
    <t xml:space="preserve">    其他科学技术普及支出</t>
  </si>
  <si>
    <t xml:space="preserve">  科技交流与合作</t>
  </si>
  <si>
    <t xml:space="preserve">    其他科技交流与合作支出</t>
  </si>
  <si>
    <t xml:space="preserve">  其他科学技术支出(款)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</si>
  <si>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</si>
  <si>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</si>
  <si>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</si>
  <si>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</si>
  <si>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文化活动</t>
  </si>
  <si>
    <t xml:space="preserve">    群众文化</t>
  </si>
  <si>
    <t xml:space="preserve">    其他文化支出</t>
  </si>
  <si>
    <t xml:space="preserve">  文物</t>
  </si>
  <si>
    <t xml:space="preserve">    其他文物支出</t>
  </si>
  <si>
    <t xml:space="preserve">  体育</t>
  </si>
  <si>
    <t xml:space="preserve">    体育竞赛</t>
  </si>
  <si>
    <t xml:space="preserve">    体育场馆</t>
  </si>
  <si>
    <t xml:space="preserve">    群众体育</t>
  </si>
  <si>
    <t xml:space="preserve">    其他体育支出</t>
  </si>
  <si>
    <t xml:space="preserve">  新闻出版广播影视</t>
  </si>
  <si>
    <t xml:space="preserve">    其他新闻出版广播影视支出</t>
  </si>
  <si>
    <t xml:space="preserve">  其他文化体育与传媒支出(款)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</si>
  <si>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</si>
  <si>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</si>
  <si>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</si>
  <si>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</si>
  <si>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</si>
  <si>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</si>
  <si>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</si>
  <si>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其他人力资源和社会保障管理事务支出</t>
  </si>
  <si>
    <t xml:space="preserve">  民政管理事务</t>
  </si>
  <si>
    <t xml:space="preserve">    老龄事务</t>
  </si>
  <si>
    <t xml:space="preserve">    行政区划和地名管理</t>
  </si>
  <si>
    <t xml:space="preserve">    其他民政管理事务支出</t>
  </si>
  <si>
    <t xml:space="preserve">  行政事业单位离退休</t>
  </si>
  <si>
    <t xml:space="preserve">    离退休人员管理机构</t>
  </si>
  <si>
    <t xml:space="preserve">    对机关事业单位基本养老保险基金的补助</t>
  </si>
  <si>
    <t xml:space="preserve">  企业改革补助</t>
  </si>
  <si>
    <t xml:space="preserve">    企业关闭破产补助</t>
  </si>
  <si>
    <t xml:space="preserve">  就业补助</t>
  </si>
  <si>
    <t xml:space="preserve">    就业创业服务补贴</t>
  </si>
  <si>
    <t xml:space="preserve">    公益性岗位补贴</t>
  </si>
  <si>
    <t xml:space="preserve">    其他就业补助支出</t>
  </si>
  <si>
    <t xml:space="preserve">  抚恤</t>
  </si>
  <si>
    <t xml:space="preserve">    死亡抚恤</t>
  </si>
  <si>
    <t xml:space="preserve">    在乡复员、退伍军人生活补助</t>
  </si>
  <si>
    <t xml:space="preserve">    义务兵优待</t>
  </si>
  <si>
    <t xml:space="preserve">    其他优抚支出</t>
  </si>
  <si>
    <t xml:space="preserve">  退役安置</t>
  </si>
  <si>
    <t xml:space="preserve">    军队移交政府的离退休人员安置</t>
  </si>
  <si>
    <t xml:space="preserve">    其他退役安置支出</t>
  </si>
  <si>
    <t xml:space="preserve">  社会福利</t>
  </si>
  <si>
    <t xml:space="preserve">    儿童福利</t>
  </si>
  <si>
    <t xml:space="preserve">    其他社会福利支出</t>
  </si>
  <si>
    <t xml:space="preserve">  残疾人事业</t>
  </si>
  <si>
    <t xml:space="preserve">    残疾人康复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</si>
  <si>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</si>
  <si>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</si>
  <si>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</si>
  <si>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</si>
  <si>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</si>
  <si>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</si>
  <si>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</si>
  <si>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</si>
  <si>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</si>
  <si>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</si>
  <si>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</si>
  <si>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</si>
  <si>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</si>
  <si>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</si>
  <si>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</si>
  <si>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农村特困人员救助供养支出</t>
  </si>
  <si>
    <t xml:space="preserve">  补充道路交通事故社会救助基金</t>
  </si>
  <si>
    <t xml:space="preserve">    交强险罚款收入补助基金支出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</si>
  <si>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</si>
  <si>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</si>
  <si>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</si>
  <si>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</si>
  <si>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</si>
  <si>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</si>
  <si>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</si>
  <si>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</si>
  <si>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</si>
  <si>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</si>
  <si>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</si>
  <si>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</si>
  <si>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</si>
  <si>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</si>
  <si>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</si>
  <si>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</si>
  <si>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</si>
  <si>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</si>
  <si>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</si>
  <si>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</si>
  <si>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</si>
  <si>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</si>
  <si>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</si>
  <si>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其他公共卫生支出</t>
  </si>
  <si>
    <t xml:space="preserve">  中医药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</si>
  <si>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</si>
  <si>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</si>
  <si>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</si>
  <si>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</si>
  <si>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</si>
  <si>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</si>
  <si>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</si>
  <si>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</si>
  <si>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</si>
  <si>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</si>
  <si>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</si>
  <si>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</si>
  <si>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</si>
  <si>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</si>
  <si>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</si>
  <si>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</si>
  <si>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</si>
  <si>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</si>
  <si>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其他医疗救助支出</t>
  </si>
  <si>
    <t xml:space="preserve">  优抚对象医疗</t>
  </si>
  <si>
    <t xml:space="preserve">    优抚对象医疗补助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</si>
  <si>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</si>
  <si>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</si>
  <si>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</si>
  <si>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</si>
  <si>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其他环境保护管理事务支出</t>
  </si>
  <si>
    <t xml:space="preserve">  污染防治</t>
  </si>
  <si>
    <t xml:space="preserve">    大气</t>
  </si>
  <si>
    <t xml:space="preserve">    其他污染防治支出</t>
  </si>
  <si>
    <t xml:space="preserve">  自然生态保护</t>
  </si>
  <si>
    <t xml:space="preserve">    农村环境保护</t>
  </si>
  <si>
    <t xml:space="preserve">  天然林保护</t>
  </si>
  <si>
    <t xml:space="preserve">    森林管护</t>
  </si>
  <si>
    <t xml:space="preserve">    停伐补助</t>
  </si>
  <si>
    <t xml:space="preserve">    其他天然林保护支出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</si>
  <si>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</si>
  <si>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</si>
  <si>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</si>
  <si>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</si>
  <si>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</si>
  <si>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</si>
  <si>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</si>
  <si>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</si>
  <si>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</si>
  <si>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</si>
  <si>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</si>
  <si>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</si>
  <si>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</si>
  <si>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</si>
  <si>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</si>
  <si>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</si>
  <si>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</si>
  <si>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</si>
  <si>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</si>
  <si>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</si>
  <si>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</si>
  <si>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</si>
  <si>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</si>
  <si>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</si>
  <si>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防灾救灾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</si>
  <si>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</si>
  <si>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</si>
  <si>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</si>
  <si>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农村公益事业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</si>
  <si>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</si>
  <si>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</si>
  <si>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</si>
  <si>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</si>
  <si>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</si>
  <si>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</si>
  <si>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</si>
  <si>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森林资源管理</t>
  </si>
  <si>
    <t xml:space="preserve">    森林生态效益补偿</t>
  </si>
  <si>
    <t xml:space="preserve">    动植物保护</t>
  </si>
  <si>
    <t xml:space="preserve">    林业执法与监督</t>
  </si>
  <si>
    <t xml:space="preserve">    林业检疫检测</t>
  </si>
  <si>
    <t xml:space="preserve">    林业质量安全</t>
  </si>
  <si>
    <t xml:space="preserve">    林业产业化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</si>
  <si>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</si>
  <si>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</si>
  <si>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</si>
  <si>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</si>
  <si>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</si>
  <si>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</si>
  <si>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水土保持</t>
  </si>
  <si>
    <t xml:space="preserve">    水资源节约管理与保护</t>
  </si>
  <si>
    <t xml:space="preserve">    防汛</t>
  </si>
  <si>
    <t xml:space="preserve">    抗旱</t>
  </si>
  <si>
    <t xml:space="preserve">    农田水利</t>
  </si>
  <si>
    <t xml:space="preserve">    大中型水库移民后期扶持专项支出</t>
  </si>
  <si>
    <t xml:space="preserve">    砂石资源费支出</t>
  </si>
  <si>
    <t xml:space="preserve">    信息管理</t>
  </si>
  <si>
    <t xml:space="preserve">    农村人畜饮水</t>
  </si>
  <si>
    <t xml:space="preserve">    其他水利支出</t>
  </si>
  <si>
    <t xml:space="preserve">  扶贫</t>
  </si>
  <si>
    <t xml:space="preserve">    农村基础设施建设</t>
  </si>
  <si>
    <t xml:space="preserve">    生产发展</t>
  </si>
  <si>
    <t xml:space="preserve">    其他扶贫支出</t>
  </si>
  <si>
    <t xml:space="preserve">  农业综合开发</t>
  </si>
  <si>
    <t xml:space="preserve">    产业化发展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</si>
  <si>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</si>
  <si>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</si>
  <si>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</si>
  <si>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</si>
  <si>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</si>
  <si>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</si>
  <si>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</si>
  <si>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</si>
  <si>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涉农贷款增量奖励</t>
  </si>
  <si>
    <t xml:space="preserve">    农业保险保费补贴</t>
  </si>
  <si>
    <t xml:space="preserve">    创业担保贷款贴息</t>
  </si>
  <si>
    <t xml:space="preserve">  其他农林水支出(款)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</si>
  <si>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</si>
  <si>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</si>
  <si>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</si>
  <si>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</si>
  <si>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</si>
  <si>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其他公路水路运输支出</t>
  </si>
  <si>
    <t xml:space="preserve">  成品油价格改革对交通运输的补贴</t>
  </si>
  <si>
    <t xml:space="preserve">    成品油价格改革补贴其他支出</t>
  </si>
  <si>
    <t xml:space="preserve">  其他交通运输支出(款)</t>
  </si>
  <si>
    <t xml:space="preserve">    其他交通运输支出(项)</t>
  </si>
  <si>
    <t>资源勘探信息等支出</t>
  </si>
  <si>
    <t xml:space="preserve">  制造业</t>
  </si>
  <si>
    <t xml:space="preserve">  工业和信息产业监管</t>
  </si>
  <si>
    <t xml:space="preserve">    工业和信息产业支持</t>
  </si>
  <si>
    <t xml:space="preserve">    其他工业和信息产业监管支出</t>
  </si>
  <si>
    <t xml:space="preserve">  安全生产监管</t>
  </si>
  <si>
    <t xml:space="preserve">    其他安全生产监管支出</t>
  </si>
  <si>
    <t xml:space="preserve">  国有资产监管</t>
  </si>
  <si>
    <t xml:space="preserve">    其他国有资产监管支出</t>
  </si>
  <si>
    <t xml:space="preserve">  支持中小企业发展和管理支出</t>
  </si>
  <si>
    <t xml:space="preserve">    其他支持中小企业发展和管理支出</t>
  </si>
  <si>
    <t xml:space="preserve">  其他资源勘探信息等支出(款)</t>
  </si>
  <si>
    <t xml:space="preserve">    技术改造支出</t>
  </si>
  <si>
    <t>商业服务业等支出</t>
  </si>
  <si>
    <t xml:space="preserve">  商业流通事务</t>
  </si>
  <si>
    <t xml:space="preserve">    市场监测及信息管理</t>
  </si>
  <si>
    <t xml:space="preserve">    其他商业流通事务支出</t>
  </si>
  <si>
    <t xml:space="preserve">  旅游业管理与服务支出</t>
  </si>
  <si>
    <t xml:space="preserve">    其他旅游业管理与服务支出</t>
  </si>
  <si>
    <t xml:space="preserve">  涉外发展服务支出</t>
  </si>
  <si>
    <t xml:space="preserve">    其他涉外发展服务支出</t>
  </si>
  <si>
    <t xml:space="preserve">  其他商业服务业等支出(款)</t>
  </si>
  <si>
    <t xml:space="preserve">    其他商业服务业等支出(项)</t>
  </si>
  <si>
    <t>国土海洋气象等支出</t>
  </si>
  <si>
    <t xml:space="preserve">  国土资源事务</t>
  </si>
  <si>
    <t xml:space="preserve">    其他国土资源事务支出</t>
  </si>
  <si>
    <t xml:space="preserve">  地震事务</t>
  </si>
  <si>
    <t>住房保障支出</t>
  </si>
  <si>
    <t xml:space="preserve">  保障性安居工程支出</t>
  </si>
  <si>
    <t xml:space="preserve">    棚户区改造</t>
  </si>
  <si>
    <t xml:space="preserve">    农村危房改造</t>
  </si>
  <si>
    <t xml:space="preserve">    其他保障性安居工程支出</t>
  </si>
  <si>
    <t xml:space="preserve">  住房改革支出</t>
  </si>
  <si>
    <t xml:space="preserve">    住房公积金</t>
  </si>
  <si>
    <t>其他支出(类)</t>
  </si>
  <si>
    <t xml:space="preserve">  其他支出(款)</t>
  </si>
  <si>
    <t xml:space="preserve">    其他支出(项)</t>
  </si>
  <si>
    <t>债务付息支出</t>
  </si>
  <si>
    <t xml:space="preserve">  地方政府一般债务付息支出</t>
  </si>
  <si>
    <t xml:space="preserve">    地方政府一般债券付息支出</t>
  </si>
  <si>
    <t xml:space="preserve">    地方政府其他一般债务付息支出</t>
  </si>
  <si>
    <t>债务发行费用支出</t>
  </si>
  <si>
    <t xml:space="preserve">  地方政府一般债务发行费用支出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</si>
</sst>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楷体_GB2312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0" fillId="5" borderId="2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20" fillId="25" borderId="5" applyNumberFormat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52" applyFont="1" applyFill="1">
      <alignment vertical="center"/>
    </xf>
    <xf numFmtId="0" fontId="3" fillId="2" borderId="0" xfId="52" applyFont="1" applyFill="1" applyAlignment="1">
      <alignment horizontal="center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2" borderId="1" xfId="0" applyNumberFormat="1" applyFont="1" applyFill="1" applyBorder="1" applyAlignment="1" applyProtection="1">
      <alignment horizontal="left" vertical="center"/>
    </xf>
    <xf numFmtId="3" fontId="4" fillId="2" borderId="1" xfId="0" applyNumberFormat="1" applyFont="1" applyFill="1" applyBorder="1" applyAlignment="1" applyProtection="1">
      <alignment horizontal="right" vertical="center"/>
    </xf>
    <xf numFmtId="10" fontId="1" fillId="0" borderId="1" xfId="0" applyNumberFormat="1" applyFont="1" applyBorder="1">
      <alignment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0" fontId="4" fillId="3" borderId="1" xfId="0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03年人大预算表（全省）" xfId="50"/>
    <cellStyle name="常规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7"/>
  <sheetViews>
    <sheetView tabSelected="1" workbookViewId="0">
      <selection activeCell="D15" sqref="D15"/>
    </sheetView>
  </sheetViews>
  <sheetFormatPr defaultColWidth="9" defaultRowHeight="13.5" outlineLevelCol="5"/>
  <cols>
    <col min="1" max="1" width="39" style="2" customWidth="1"/>
    <col min="2" max="2" width="16.375" style="2" customWidth="1"/>
    <col min="3" max="4" width="10.5" style="2" customWidth="1"/>
    <col min="5" max="5" width="12.125" style="2" customWidth="1"/>
    <col min="6" max="6" width="13.75"/>
  </cols>
  <sheetData>
    <row r="1" ht="14.25" spans="1:5">
      <c r="A1" s="3" t="s">
        <v>0</v>
      </c>
      <c r="B1" s="3"/>
      <c r="C1" s="3"/>
      <c r="D1" s="3"/>
      <c r="E1" s="3"/>
    </row>
    <row r="2" spans="1:6">
      <c r="A2" s="4" t="s">
        <v>1</v>
      </c>
      <c r="B2" s="4"/>
      <c r="C2" s="4"/>
      <c r="D2" s="4"/>
      <c r="E2" s="4"/>
      <c r="F2" s="4"/>
    </row>
    <row r="3" spans="1:6">
      <c r="A3" s="4"/>
      <c r="B3" s="4"/>
      <c r="C3" s="4"/>
      <c r="D3" s="4"/>
      <c r="E3" s="4"/>
      <c r="F3" s="4"/>
    </row>
    <row r="4" s="1" customFormat="1" ht="25" customHeight="1" spans="1:6">
      <c r="A4" s="5"/>
      <c r="B4" s="5"/>
      <c r="C4" s="5"/>
      <c r="D4" s="5"/>
      <c r="E4" s="5"/>
      <c r="F4" s="1" t="s">
        <v>2</v>
      </c>
    </row>
    <row r="5" s="1" customFormat="1" ht="51" customHeight="1" spans="1: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7" t="s">
        <v>8</v>
      </c>
    </row>
    <row r="6" s="1" customFormat="1" ht="25" customHeight="1" spans="1:6">
      <c r="A6" s="8" t="s">
        <v>9</v>
      </c>
      <c r="B6" s="8">
        <v>64508</v>
      </c>
      <c r="C6" s="8">
        <v>34138</v>
      </c>
      <c r="D6" s="8">
        <v>45029</v>
      </c>
      <c r="E6" s="9">
        <v>44616</v>
      </c>
      <c r="F6" s="10">
        <f t="shared" ref="F6:F21" si="0">(E6-B6)/B6</f>
        <v>-0.3083648539716</v>
      </c>
    </row>
    <row r="7" s="1" customFormat="1" ht="25" customHeight="1" spans="1:6">
      <c r="A7" s="8" t="s">
        <v>10</v>
      </c>
      <c r="B7" s="8">
        <v>474</v>
      </c>
      <c r="C7" s="8">
        <v>474</v>
      </c>
      <c r="D7" s="8">
        <v>412</v>
      </c>
      <c r="E7" s="9">
        <f>SUM(E8:E12)</f>
        <v>412</v>
      </c>
      <c r="F7" s="10">
        <f t="shared" si="0"/>
        <v>-0.130801687763713</v>
      </c>
    </row>
    <row r="8" s="1" customFormat="1" ht="25" customHeight="1" spans="1:6">
      <c r="A8" s="11" t="s">
        <v>11</v>
      </c>
      <c r="B8" s="11">
        <v>301</v>
      </c>
      <c r="C8" s="11">
        <v>301</v>
      </c>
      <c r="D8" s="11">
        <v>218</v>
      </c>
      <c r="E8" s="9">
        <v>218</v>
      </c>
      <c r="F8" s="10">
        <f t="shared" si="0"/>
        <v>-0.275747508305648</v>
      </c>
    </row>
    <row r="9" s="1" customFormat="1" ht="25" customHeight="1" spans="1:6">
      <c r="A9" s="11" t="s">
        <v>12</v>
      </c>
      <c r="B9" s="11">
        <v>64</v>
      </c>
      <c r="C9" s="11">
        <v>64</v>
      </c>
      <c r="D9" s="11">
        <v>113</v>
      </c>
      <c r="E9" s="9">
        <v>113</v>
      </c>
      <c r="F9" s="10">
        <f t="shared" si="0"/>
        <v>0.765625</v>
      </c>
    </row>
    <row r="10" s="1" customFormat="1" ht="25" customHeight="1" spans="1:6">
      <c r="A10" s="11" t="s">
        <v>13</v>
      </c>
      <c r="B10" s="11">
        <v>18</v>
      </c>
      <c r="C10" s="11">
        <v>18</v>
      </c>
      <c r="D10" s="11">
        <v>27</v>
      </c>
      <c r="E10" s="9">
        <v>27</v>
      </c>
      <c r="F10" s="10">
        <f t="shared" si="0"/>
        <v>0.5</v>
      </c>
    </row>
    <row r="11" s="1" customFormat="1" ht="25" customHeight="1" spans="1:6">
      <c r="A11" s="11" t="s">
        <v>14</v>
      </c>
      <c r="B11" s="11">
        <v>12</v>
      </c>
      <c r="C11" s="11">
        <v>12</v>
      </c>
      <c r="D11" s="11">
        <v>20</v>
      </c>
      <c r="E11" s="9">
        <v>20</v>
      </c>
      <c r="F11" s="10">
        <f t="shared" si="0"/>
        <v>0.666666666666667</v>
      </c>
    </row>
    <row r="12" s="1" customFormat="1" ht="25" customHeight="1" spans="1:6">
      <c r="A12" s="11" t="s">
        <v>15</v>
      </c>
      <c r="B12" s="11">
        <v>79</v>
      </c>
      <c r="C12" s="11">
        <v>79</v>
      </c>
      <c r="D12" s="11">
        <v>34</v>
      </c>
      <c r="E12" s="9">
        <v>34</v>
      </c>
      <c r="F12" s="10">
        <f t="shared" si="0"/>
        <v>-0.569620253164557</v>
      </c>
    </row>
    <row r="13" s="1" customFormat="1" ht="25" customHeight="1" spans="1:6">
      <c r="A13" s="8" t="s">
        <v>16</v>
      </c>
      <c r="B13" s="8">
        <v>329</v>
      </c>
      <c r="C13" s="8">
        <v>329</v>
      </c>
      <c r="D13" s="8">
        <v>354</v>
      </c>
      <c r="E13" s="9">
        <f>SUM(E14:E17)</f>
        <v>354</v>
      </c>
      <c r="F13" s="10">
        <f t="shared" si="0"/>
        <v>0.0759878419452888</v>
      </c>
    </row>
    <row r="14" s="1" customFormat="1" ht="25" customHeight="1" spans="1:6">
      <c r="A14" s="11" t="s">
        <v>11</v>
      </c>
      <c r="B14" s="11">
        <v>235</v>
      </c>
      <c r="C14" s="11">
        <v>235</v>
      </c>
      <c r="D14" s="11">
        <v>229</v>
      </c>
      <c r="E14" s="9">
        <v>229</v>
      </c>
      <c r="F14" s="10">
        <f t="shared" si="0"/>
        <v>-0.025531914893617</v>
      </c>
    </row>
    <row r="15" s="1" customFormat="1" ht="25" customHeight="1" spans="1:6">
      <c r="A15" s="11" t="s">
        <v>12</v>
      </c>
      <c r="B15" s="11">
        <v>62</v>
      </c>
      <c r="C15" s="11">
        <v>62</v>
      </c>
      <c r="D15" s="11">
        <v>87</v>
      </c>
      <c r="E15" s="9">
        <v>87</v>
      </c>
      <c r="F15" s="10">
        <f t="shared" si="0"/>
        <v>0.403225806451613</v>
      </c>
    </row>
    <row r="16" s="1" customFormat="1" ht="25" customHeight="1" spans="1:6">
      <c r="A16" s="11" t="s">
        <v>17</v>
      </c>
      <c r="B16" s="11">
        <v>16</v>
      </c>
      <c r="C16" s="11">
        <v>16</v>
      </c>
      <c r="D16" s="11">
        <v>19</v>
      </c>
      <c r="E16" s="9">
        <v>19</v>
      </c>
      <c r="F16" s="10">
        <f t="shared" si="0"/>
        <v>0.1875</v>
      </c>
    </row>
    <row r="17" s="1" customFormat="1" ht="25" customHeight="1" spans="1:6">
      <c r="A17" s="11" t="s">
        <v>18</v>
      </c>
      <c r="B17" s="11">
        <v>16</v>
      </c>
      <c r="C17" s="11">
        <v>16</v>
      </c>
      <c r="D17" s="11">
        <v>19</v>
      </c>
      <c r="E17" s="9">
        <v>19</v>
      </c>
      <c r="F17" s="10">
        <f t="shared" si="0"/>
        <v>0.1875</v>
      </c>
    </row>
    <row r="18" s="1" customFormat="1" ht="25" customHeight="1" spans="1:6">
      <c r="A18" s="8" t="s">
        <v>19</v>
      </c>
      <c r="B18" s="8">
        <v>7229</v>
      </c>
      <c r="C18" s="8">
        <v>6760</v>
      </c>
      <c r="D18" s="8">
        <v>7506</v>
      </c>
      <c r="E18" s="9">
        <f>SUM(E19:E25)</f>
        <v>7506</v>
      </c>
      <c r="F18" s="10">
        <f t="shared" si="0"/>
        <v>0.0383178862913266</v>
      </c>
    </row>
    <row r="19" s="1" customFormat="1" ht="25" customHeight="1" spans="1:6">
      <c r="A19" s="11" t="s">
        <v>11</v>
      </c>
      <c r="B19" s="11">
        <v>4091</v>
      </c>
      <c r="C19" s="11">
        <v>4091</v>
      </c>
      <c r="D19" s="11">
        <v>3842</v>
      </c>
      <c r="E19" s="9">
        <v>3842</v>
      </c>
      <c r="F19" s="10">
        <f t="shared" si="0"/>
        <v>-0.060865314104131</v>
      </c>
    </row>
    <row r="20" s="1" customFormat="1" ht="25" customHeight="1" spans="1:6">
      <c r="A20" s="11" t="s">
        <v>12</v>
      </c>
      <c r="B20" s="11">
        <v>1380</v>
      </c>
      <c r="C20" s="11">
        <v>1380</v>
      </c>
      <c r="D20" s="11">
        <v>1274</v>
      </c>
      <c r="E20" s="9">
        <v>1274</v>
      </c>
      <c r="F20" s="10">
        <f t="shared" si="0"/>
        <v>-0.0768115942028986</v>
      </c>
    </row>
    <row r="21" s="1" customFormat="1" ht="25" customHeight="1" spans="1:6">
      <c r="A21" s="11" t="s">
        <v>20</v>
      </c>
      <c r="B21" s="11">
        <v>1082</v>
      </c>
      <c r="C21" s="11">
        <v>1082</v>
      </c>
      <c r="D21" s="11">
        <v>1209</v>
      </c>
      <c r="E21" s="9">
        <v>1209</v>
      </c>
      <c r="F21" s="10">
        <f t="shared" si="0"/>
        <v>0.117375231053604</v>
      </c>
    </row>
    <row r="22" s="1" customFormat="1" ht="25" customHeight="1" spans="1:6">
      <c r="A22" s="11" t="s">
        <v>21</v>
      </c>
      <c r="B22" s="11">
        <v>5</v>
      </c>
      <c r="C22" s="11"/>
      <c r="D22" s="11"/>
      <c r="E22" s="9"/>
      <c r="F22" s="10"/>
    </row>
    <row r="23" s="1" customFormat="1" ht="25" customHeight="1" spans="1:6">
      <c r="A23" s="11" t="s">
        <v>22</v>
      </c>
      <c r="B23" s="11">
        <v>53</v>
      </c>
      <c r="C23" s="11">
        <v>28</v>
      </c>
      <c r="D23" s="11">
        <v>49</v>
      </c>
      <c r="E23" s="9">
        <v>49</v>
      </c>
      <c r="F23" s="10">
        <f t="shared" ref="F23:F29" si="1">(E23-B23)/B23</f>
        <v>-0.0754716981132075</v>
      </c>
    </row>
    <row r="24" s="1" customFormat="1" ht="25" customHeight="1" spans="1:6">
      <c r="A24" s="11" t="s">
        <v>23</v>
      </c>
      <c r="B24" s="11">
        <v>278</v>
      </c>
      <c r="C24" s="11">
        <v>90</v>
      </c>
      <c r="D24" s="11">
        <v>298</v>
      </c>
      <c r="E24" s="9">
        <v>298</v>
      </c>
      <c r="F24" s="10">
        <f t="shared" si="1"/>
        <v>0.0719424460431655</v>
      </c>
    </row>
    <row r="25" s="1" customFormat="1" ht="25" customHeight="1" spans="1:6">
      <c r="A25" s="11" t="s">
        <v>24</v>
      </c>
      <c r="B25" s="11">
        <v>340</v>
      </c>
      <c r="C25" s="11">
        <v>89</v>
      </c>
      <c r="D25" s="11">
        <v>834</v>
      </c>
      <c r="E25" s="9">
        <v>834</v>
      </c>
      <c r="F25" s="10">
        <f t="shared" si="1"/>
        <v>1.45294117647059</v>
      </c>
    </row>
    <row r="26" s="1" customFormat="1" ht="25" customHeight="1" spans="1:6">
      <c r="A26" s="8" t="s">
        <v>25</v>
      </c>
      <c r="B26" s="8">
        <v>187</v>
      </c>
      <c r="C26" s="8">
        <v>187</v>
      </c>
      <c r="D26" s="8">
        <v>225</v>
      </c>
      <c r="E26" s="9">
        <f>SUM(E27:E30)</f>
        <v>225</v>
      </c>
      <c r="F26" s="10">
        <f t="shared" si="1"/>
        <v>0.203208556149733</v>
      </c>
    </row>
    <row r="27" s="1" customFormat="1" ht="25" customHeight="1" spans="1:6">
      <c r="A27" s="11" t="s">
        <v>11</v>
      </c>
      <c r="B27" s="11">
        <v>97</v>
      </c>
      <c r="C27" s="11">
        <v>97</v>
      </c>
      <c r="D27" s="11">
        <v>46</v>
      </c>
      <c r="E27" s="9">
        <v>46</v>
      </c>
      <c r="F27" s="10">
        <f t="shared" si="1"/>
        <v>-0.525773195876289</v>
      </c>
    </row>
    <row r="28" s="1" customFormat="1" ht="25" customHeight="1" spans="1:6">
      <c r="A28" s="11" t="s">
        <v>12</v>
      </c>
      <c r="B28" s="11">
        <v>29</v>
      </c>
      <c r="C28" s="11">
        <v>29</v>
      </c>
      <c r="D28" s="11">
        <v>135</v>
      </c>
      <c r="E28" s="9">
        <v>135</v>
      </c>
      <c r="F28" s="10">
        <f t="shared" si="1"/>
        <v>3.6551724137931</v>
      </c>
    </row>
    <row r="29" s="1" customFormat="1" ht="25" customHeight="1" spans="1:6">
      <c r="A29" s="11" t="s">
        <v>26</v>
      </c>
      <c r="B29" s="11">
        <v>61</v>
      </c>
      <c r="C29" s="11">
        <v>61</v>
      </c>
      <c r="D29" s="11">
        <v>43</v>
      </c>
      <c r="E29" s="9">
        <v>43</v>
      </c>
      <c r="F29" s="10">
        <f t="shared" si="1"/>
        <v>-0.295081967213115</v>
      </c>
    </row>
    <row r="30" s="1" customFormat="1" ht="25" customHeight="1" spans="1:6">
      <c r="A30" s="11" t="s">
        <v>27</v>
      </c>
      <c r="B30" s="11"/>
      <c r="C30" s="11"/>
      <c r="D30" s="11">
        <v>1</v>
      </c>
      <c r="E30" s="9">
        <v>1</v>
      </c>
      <c r="F30" s="10"/>
    </row>
    <row r="31" s="1" customFormat="1" ht="25" customHeight="1" spans="1:6">
      <c r="A31" s="8" t="s">
        <v>28</v>
      </c>
      <c r="B31" s="8">
        <v>165</v>
      </c>
      <c r="C31" s="8">
        <v>165</v>
      </c>
      <c r="D31" s="8">
        <v>251</v>
      </c>
      <c r="E31" s="9">
        <f>SUM(E32:E35)</f>
        <v>251</v>
      </c>
      <c r="F31" s="10">
        <f>(E31-B31)/B31</f>
        <v>0.521212121212121</v>
      </c>
    </row>
    <row r="32" s="1" customFormat="1" ht="25" customHeight="1" spans="1:6">
      <c r="A32" s="11" t="s">
        <v>11</v>
      </c>
      <c r="B32" s="11">
        <v>89</v>
      </c>
      <c r="C32" s="11">
        <v>89</v>
      </c>
      <c r="D32" s="11">
        <v>67</v>
      </c>
      <c r="E32" s="9">
        <v>67</v>
      </c>
      <c r="F32" s="10">
        <f>(E32-B32)/B32</f>
        <v>-0.247191011235955</v>
      </c>
    </row>
    <row r="33" s="1" customFormat="1" ht="25" customHeight="1" spans="1:6">
      <c r="A33" s="11" t="s">
        <v>12</v>
      </c>
      <c r="B33" s="11">
        <v>44</v>
      </c>
      <c r="C33" s="11">
        <v>44</v>
      </c>
      <c r="D33" s="11">
        <v>62</v>
      </c>
      <c r="E33" s="9">
        <v>62</v>
      </c>
      <c r="F33" s="10">
        <f>(E33-B33)/B33</f>
        <v>0.409090909090909</v>
      </c>
    </row>
    <row r="34" s="1" customFormat="1" ht="25" customHeight="1" spans="1:6">
      <c r="A34" s="11" t="s">
        <v>29</v>
      </c>
      <c r="B34" s="11"/>
      <c r="C34" s="11"/>
      <c r="D34" s="11">
        <v>11</v>
      </c>
      <c r="E34" s="9">
        <v>11</v>
      </c>
      <c r="F34" s="10"/>
    </row>
    <row r="35" s="1" customFormat="1" ht="25" customHeight="1" spans="1:6">
      <c r="A35" s="11" t="s">
        <v>30</v>
      </c>
      <c r="B35" s="11">
        <v>32</v>
      </c>
      <c r="C35" s="11">
        <v>32</v>
      </c>
      <c r="D35" s="11">
        <v>111</v>
      </c>
      <c r="E35" s="9">
        <v>111</v>
      </c>
      <c r="F35" s="10">
        <f>(E35-B35)/B35</f>
        <v>2.46875</v>
      </c>
    </row>
    <row r="36" s="1" customFormat="1" ht="25" customHeight="1" spans="1:6">
      <c r="A36" s="8" t="s">
        <v>31</v>
      </c>
      <c r="B36" s="8">
        <v>1432</v>
      </c>
      <c r="C36" s="8">
        <v>1065</v>
      </c>
      <c r="D36" s="8">
        <v>1518</v>
      </c>
      <c r="E36" s="9">
        <f>SUM(E37:E41)</f>
        <v>1515</v>
      </c>
      <c r="F36" s="10">
        <f>(E36-B36)/B36</f>
        <v>0.0579608938547486</v>
      </c>
    </row>
    <row r="37" s="1" customFormat="1" ht="25" customHeight="1" spans="1:6">
      <c r="A37" s="11" t="s">
        <v>11</v>
      </c>
      <c r="B37" s="11">
        <v>435</v>
      </c>
      <c r="C37" s="11">
        <v>435</v>
      </c>
      <c r="D37" s="11">
        <v>471</v>
      </c>
      <c r="E37" s="9">
        <v>471</v>
      </c>
      <c r="F37" s="10">
        <f>(E37-B37)/B37</f>
        <v>0.0827586206896552</v>
      </c>
    </row>
    <row r="38" s="1" customFormat="1" ht="25" customHeight="1" spans="1:6">
      <c r="A38" s="11" t="s">
        <v>12</v>
      </c>
      <c r="B38" s="11">
        <v>342</v>
      </c>
      <c r="C38" s="11">
        <v>342</v>
      </c>
      <c r="D38" s="11">
        <v>738</v>
      </c>
      <c r="E38" s="9">
        <v>738</v>
      </c>
      <c r="F38" s="10">
        <f>(E38-B38)/B38</f>
        <v>1.15789473684211</v>
      </c>
    </row>
    <row r="39" s="1" customFormat="1" ht="25" customHeight="1" spans="1:6">
      <c r="A39" s="11" t="s">
        <v>32</v>
      </c>
      <c r="B39" s="11"/>
      <c r="C39" s="11"/>
      <c r="D39" s="11">
        <v>10</v>
      </c>
      <c r="E39" s="9">
        <v>10</v>
      </c>
      <c r="F39" s="10"/>
    </row>
    <row r="40" s="1" customFormat="1" ht="25" customHeight="1" spans="1:6">
      <c r="A40" s="11" t="s">
        <v>33</v>
      </c>
      <c r="B40" s="11">
        <v>20</v>
      </c>
      <c r="C40" s="11">
        <v>20</v>
      </c>
      <c r="D40" s="11">
        <v>29</v>
      </c>
      <c r="E40" s="9">
        <v>29</v>
      </c>
      <c r="F40" s="10">
        <f t="shared" ref="F40:F45" si="2">(E40-B40)/B40</f>
        <v>0.45</v>
      </c>
    </row>
    <row r="41" s="1" customFormat="1" ht="25" customHeight="1" spans="1:6">
      <c r="A41" s="11" t="s">
        <v>34</v>
      </c>
      <c r="B41" s="11">
        <v>635</v>
      </c>
      <c r="C41" s="11">
        <v>268</v>
      </c>
      <c r="D41" s="11">
        <v>270</v>
      </c>
      <c r="E41" s="9">
        <v>267</v>
      </c>
      <c r="F41" s="10">
        <f t="shared" si="2"/>
        <v>-0.579527559055118</v>
      </c>
    </row>
    <row r="42" s="1" customFormat="1" ht="25" customHeight="1" spans="1:6">
      <c r="A42" s="8" t="s">
        <v>35</v>
      </c>
      <c r="B42" s="8">
        <v>1603</v>
      </c>
      <c r="C42" s="8">
        <v>715</v>
      </c>
      <c r="D42" s="8">
        <v>1703</v>
      </c>
      <c r="E42" s="9">
        <f>SUM(E43:E46)</f>
        <v>1703</v>
      </c>
      <c r="F42" s="10">
        <f t="shared" si="2"/>
        <v>0.0623830318153462</v>
      </c>
    </row>
    <row r="43" s="1" customFormat="1" ht="25" customHeight="1" spans="1:6">
      <c r="A43" s="11" t="s">
        <v>11</v>
      </c>
      <c r="B43" s="11">
        <v>160</v>
      </c>
      <c r="C43" s="11">
        <v>160</v>
      </c>
      <c r="D43" s="11">
        <v>400</v>
      </c>
      <c r="E43" s="9">
        <v>400</v>
      </c>
      <c r="F43" s="10">
        <f t="shared" si="2"/>
        <v>1.5</v>
      </c>
    </row>
    <row r="44" s="1" customFormat="1" ht="25" customHeight="1" spans="1:6">
      <c r="A44" s="11" t="s">
        <v>12</v>
      </c>
      <c r="B44" s="11">
        <v>1261</v>
      </c>
      <c r="C44" s="11">
        <v>525</v>
      </c>
      <c r="D44" s="11">
        <v>1230</v>
      </c>
      <c r="E44" s="9">
        <v>1230</v>
      </c>
      <c r="F44" s="10">
        <f t="shared" si="2"/>
        <v>-0.0245836637589215</v>
      </c>
    </row>
    <row r="45" s="1" customFormat="1" ht="25" customHeight="1" spans="1:6">
      <c r="A45" s="11" t="s">
        <v>36</v>
      </c>
      <c r="B45" s="11">
        <v>102</v>
      </c>
      <c r="C45" s="11">
        <v>15</v>
      </c>
      <c r="D45" s="11">
        <v>73</v>
      </c>
      <c r="E45" s="9">
        <v>73</v>
      </c>
      <c r="F45" s="10">
        <f t="shared" si="2"/>
        <v>-0.284313725490196</v>
      </c>
    </row>
    <row r="46" s="1" customFormat="1" ht="25" customHeight="1" spans="1:6">
      <c r="A46" s="11" t="s">
        <v>37</v>
      </c>
      <c r="B46" s="11">
        <v>80</v>
      </c>
      <c r="C46" s="11">
        <v>15</v>
      </c>
      <c r="D46" s="11"/>
      <c r="E46" s="9"/>
      <c r="F46" s="10"/>
    </row>
    <row r="47" s="1" customFormat="1" ht="25" customHeight="1" spans="1:6">
      <c r="A47" s="8" t="s">
        <v>38</v>
      </c>
      <c r="B47" s="8">
        <v>249</v>
      </c>
      <c r="C47" s="8">
        <v>195</v>
      </c>
      <c r="D47" s="8">
        <v>167</v>
      </c>
      <c r="E47" s="9">
        <f>SUM(E48:E52)</f>
        <v>167</v>
      </c>
      <c r="F47" s="10">
        <f>(E47-B47)/B47</f>
        <v>-0.329317269076305</v>
      </c>
    </row>
    <row r="48" s="1" customFormat="1" ht="25" customHeight="1" spans="1:6">
      <c r="A48" s="11" t="s">
        <v>11</v>
      </c>
      <c r="B48" s="11">
        <v>99</v>
      </c>
      <c r="C48" s="11">
        <v>99</v>
      </c>
      <c r="D48" s="11">
        <v>48</v>
      </c>
      <c r="E48" s="9">
        <v>48</v>
      </c>
      <c r="F48" s="10">
        <f>(E48-B48)/B48</f>
        <v>-0.515151515151515</v>
      </c>
    </row>
    <row r="49" s="1" customFormat="1" ht="25" customHeight="1" spans="1:6">
      <c r="A49" s="11" t="s">
        <v>12</v>
      </c>
      <c r="B49" s="11">
        <v>3</v>
      </c>
      <c r="C49" s="11">
        <v>3</v>
      </c>
      <c r="D49" s="11">
        <v>66</v>
      </c>
      <c r="E49" s="9">
        <v>66</v>
      </c>
      <c r="F49" s="10">
        <f>(E49-B49)/B49</f>
        <v>21</v>
      </c>
    </row>
    <row r="50" s="1" customFormat="1" ht="25" customHeight="1" spans="1:6">
      <c r="A50" s="11" t="s">
        <v>39</v>
      </c>
      <c r="B50" s="11">
        <v>138</v>
      </c>
      <c r="C50" s="11">
        <v>89</v>
      </c>
      <c r="D50" s="11"/>
      <c r="E50" s="9"/>
      <c r="F50" s="10"/>
    </row>
    <row r="51" s="1" customFormat="1" ht="25" customHeight="1" spans="1:6">
      <c r="A51" s="11" t="s">
        <v>33</v>
      </c>
      <c r="B51" s="11">
        <v>2</v>
      </c>
      <c r="C51" s="11">
        <v>4</v>
      </c>
      <c r="D51" s="11">
        <v>50</v>
      </c>
      <c r="E51" s="9">
        <v>50</v>
      </c>
      <c r="F51" s="10">
        <f>(E51-B51)/B51</f>
        <v>24</v>
      </c>
    </row>
    <row r="52" s="1" customFormat="1" ht="25" customHeight="1" spans="1:6">
      <c r="A52" s="11" t="s">
        <v>40</v>
      </c>
      <c r="B52" s="11">
        <v>7</v>
      </c>
      <c r="C52" s="11"/>
      <c r="D52" s="11">
        <v>3</v>
      </c>
      <c r="E52" s="9">
        <v>3</v>
      </c>
      <c r="F52" s="10">
        <f>(E52-B52)/B52</f>
        <v>-0.571428571428571</v>
      </c>
    </row>
    <row r="53" s="1" customFormat="1" ht="25" customHeight="1" spans="1:6">
      <c r="A53" s="8" t="s">
        <v>41</v>
      </c>
      <c r="B53" s="8">
        <v>175</v>
      </c>
      <c r="C53" s="8">
        <v>187</v>
      </c>
      <c r="D53" s="8">
        <v>169</v>
      </c>
      <c r="E53" s="9">
        <f>SUM(E54:E56)</f>
        <v>169</v>
      </c>
      <c r="F53" s="10">
        <f>(E53-B53)/B53</f>
        <v>-0.0342857142857143</v>
      </c>
    </row>
    <row r="54" s="1" customFormat="1" ht="25" customHeight="1" spans="1:6">
      <c r="A54" s="11" t="s">
        <v>11</v>
      </c>
      <c r="B54" s="11">
        <v>112</v>
      </c>
      <c r="C54" s="11">
        <v>112</v>
      </c>
      <c r="D54" s="11">
        <v>76</v>
      </c>
      <c r="E54" s="9">
        <v>76</v>
      </c>
      <c r="F54" s="10">
        <f>(E54-B54)/B54</f>
        <v>-0.321428571428571</v>
      </c>
    </row>
    <row r="55" s="1" customFormat="1" ht="25" customHeight="1" spans="1:6">
      <c r="A55" s="11" t="s">
        <v>12</v>
      </c>
      <c r="B55" s="11">
        <v>63</v>
      </c>
      <c r="C55" s="11">
        <v>63</v>
      </c>
      <c r="D55" s="11">
        <v>82</v>
      </c>
      <c r="E55" s="9">
        <v>82</v>
      </c>
      <c r="F55" s="10">
        <f>(E55-B55)/B55</f>
        <v>0.301587301587302</v>
      </c>
    </row>
    <row r="56" s="1" customFormat="1" ht="25" customHeight="1" spans="1:6">
      <c r="A56" s="11" t="s">
        <v>42</v>
      </c>
      <c r="B56" s="11"/>
      <c r="C56" s="11">
        <v>12</v>
      </c>
      <c r="D56" s="11">
        <v>11</v>
      </c>
      <c r="E56" s="9">
        <v>11</v>
      </c>
      <c r="F56" s="10"/>
    </row>
    <row r="57" s="1" customFormat="1" ht="25" customHeight="1" spans="1:6">
      <c r="A57" s="8" t="s">
        <v>43</v>
      </c>
      <c r="B57" s="8">
        <v>312</v>
      </c>
      <c r="C57" s="8">
        <v>308</v>
      </c>
      <c r="D57" s="8">
        <v>640</v>
      </c>
      <c r="E57" s="9">
        <f>SUM(E58:E61)</f>
        <v>640</v>
      </c>
      <c r="F57" s="10">
        <f>(E57-B57)/B57</f>
        <v>1.05128205128205</v>
      </c>
    </row>
    <row r="58" s="1" customFormat="1" ht="25" customHeight="1" spans="1:6">
      <c r="A58" s="11" t="s">
        <v>11</v>
      </c>
      <c r="B58" s="11">
        <v>162</v>
      </c>
      <c r="C58" s="11">
        <v>162</v>
      </c>
      <c r="D58" s="11">
        <v>225</v>
      </c>
      <c r="E58" s="9">
        <v>225</v>
      </c>
      <c r="F58" s="10">
        <f>(E58-B58)/B58</f>
        <v>0.388888888888889</v>
      </c>
    </row>
    <row r="59" s="1" customFormat="1" ht="25" customHeight="1" spans="1:6">
      <c r="A59" s="11" t="s">
        <v>12</v>
      </c>
      <c r="B59" s="11">
        <v>144</v>
      </c>
      <c r="C59" s="11">
        <v>144</v>
      </c>
      <c r="D59" s="11">
        <v>377</v>
      </c>
      <c r="E59" s="9">
        <v>377</v>
      </c>
      <c r="F59" s="10">
        <f>(E59-B59)/B59</f>
        <v>1.61805555555556</v>
      </c>
    </row>
    <row r="60" s="1" customFormat="1" ht="25" customHeight="1" spans="1:6">
      <c r="A60" s="11" t="s">
        <v>44</v>
      </c>
      <c r="B60" s="11">
        <v>2</v>
      </c>
      <c r="C60" s="11">
        <v>2</v>
      </c>
      <c r="D60" s="11"/>
      <c r="E60" s="9"/>
      <c r="F60" s="10"/>
    </row>
    <row r="61" s="1" customFormat="1" ht="25" customHeight="1" spans="1:6">
      <c r="A61" s="11" t="s">
        <v>45</v>
      </c>
      <c r="B61" s="11">
        <v>4</v>
      </c>
      <c r="C61" s="11"/>
      <c r="D61" s="11">
        <v>38</v>
      </c>
      <c r="E61" s="9">
        <v>38</v>
      </c>
      <c r="F61" s="10">
        <f>(E61-B61)/B61</f>
        <v>8.5</v>
      </c>
    </row>
    <row r="62" s="1" customFormat="1" ht="25" customHeight="1" spans="1:6">
      <c r="A62" s="8" t="s">
        <v>46</v>
      </c>
      <c r="B62" s="8">
        <v>44694</v>
      </c>
      <c r="C62" s="8">
        <v>21164</v>
      </c>
      <c r="D62" s="8">
        <v>23922</v>
      </c>
      <c r="E62" s="9">
        <f>SUM(E63:E67)</f>
        <v>23922</v>
      </c>
      <c r="F62" s="10">
        <f>(E62-B62)/B62</f>
        <v>-0.464760370519533</v>
      </c>
    </row>
    <row r="63" s="1" customFormat="1" ht="25" customHeight="1" spans="1:6">
      <c r="A63" s="11" t="s">
        <v>11</v>
      </c>
      <c r="B63" s="11">
        <v>45</v>
      </c>
      <c r="C63" s="11">
        <v>45</v>
      </c>
      <c r="D63" s="11">
        <v>68</v>
      </c>
      <c r="E63" s="9">
        <v>68</v>
      </c>
      <c r="F63" s="10">
        <f>(E63-B63)/B63</f>
        <v>0.511111111111111</v>
      </c>
    </row>
    <row r="64" s="1" customFormat="1" ht="25" customHeight="1" spans="1:6">
      <c r="A64" s="11" t="s">
        <v>12</v>
      </c>
      <c r="B64" s="11">
        <v>70</v>
      </c>
      <c r="C64" s="11">
        <v>70</v>
      </c>
      <c r="D64" s="11">
        <v>49</v>
      </c>
      <c r="E64" s="9">
        <v>49</v>
      </c>
      <c r="F64" s="10">
        <f>(E64-B64)/B64</f>
        <v>-0.3</v>
      </c>
    </row>
    <row r="65" s="1" customFormat="1" ht="25" customHeight="1" spans="1:6">
      <c r="A65" s="11" t="s">
        <v>47</v>
      </c>
      <c r="B65" s="11">
        <v>10</v>
      </c>
      <c r="C65" s="11">
        <v>2</v>
      </c>
      <c r="D65" s="11"/>
      <c r="E65" s="9"/>
      <c r="F65" s="10"/>
    </row>
    <row r="66" s="1" customFormat="1" ht="25" customHeight="1" spans="1:6">
      <c r="A66" s="11" t="s">
        <v>48</v>
      </c>
      <c r="B66" s="11">
        <v>44525</v>
      </c>
      <c r="C66" s="11">
        <v>21024</v>
      </c>
      <c r="D66" s="11">
        <v>23595</v>
      </c>
      <c r="E66" s="9">
        <v>23595</v>
      </c>
      <c r="F66" s="10">
        <f>(E66-B66)/B66</f>
        <v>-0.47007299270073</v>
      </c>
    </row>
    <row r="67" s="1" customFormat="1" ht="25" customHeight="1" spans="1:6">
      <c r="A67" s="11" t="s">
        <v>49</v>
      </c>
      <c r="B67" s="11">
        <v>44</v>
      </c>
      <c r="C67" s="11">
        <v>23</v>
      </c>
      <c r="D67" s="11">
        <v>210</v>
      </c>
      <c r="E67" s="9">
        <v>210</v>
      </c>
      <c r="F67" s="10">
        <f>(E67-B67)/B67</f>
        <v>3.77272727272727</v>
      </c>
    </row>
    <row r="68" s="1" customFormat="1" ht="25" customHeight="1" spans="1:6">
      <c r="A68" s="8" t="s">
        <v>50</v>
      </c>
      <c r="B68" s="8">
        <v>461</v>
      </c>
      <c r="C68" s="8">
        <v>461</v>
      </c>
      <c r="D68" s="8">
        <v>444</v>
      </c>
      <c r="E68" s="9">
        <f>SUM(E69:E71)</f>
        <v>430</v>
      </c>
      <c r="F68" s="10">
        <f>(E68-B68)/B68</f>
        <v>-0.0672451193058568</v>
      </c>
    </row>
    <row r="69" s="1" customFormat="1" ht="25" customHeight="1" spans="1:6">
      <c r="A69" s="11" t="s">
        <v>11</v>
      </c>
      <c r="B69" s="11">
        <v>407</v>
      </c>
      <c r="C69" s="11">
        <v>407</v>
      </c>
      <c r="D69" s="11">
        <v>276</v>
      </c>
      <c r="E69" s="9">
        <v>276</v>
      </c>
      <c r="F69" s="10">
        <f>(E69-B69)/B69</f>
        <v>-0.321867321867322</v>
      </c>
    </row>
    <row r="70" s="1" customFormat="1" ht="25" customHeight="1" spans="1:6">
      <c r="A70" s="11" t="s">
        <v>12</v>
      </c>
      <c r="B70" s="11">
        <v>40</v>
      </c>
      <c r="C70" s="11">
        <v>40</v>
      </c>
      <c r="D70" s="11">
        <v>168</v>
      </c>
      <c r="E70" s="9">
        <v>154</v>
      </c>
      <c r="F70" s="10">
        <f>(E70-B70)/B70</f>
        <v>2.85</v>
      </c>
    </row>
    <row r="71" s="1" customFormat="1" ht="25" customHeight="1" spans="1:6">
      <c r="A71" s="11" t="s">
        <v>51</v>
      </c>
      <c r="B71" s="11">
        <v>14</v>
      </c>
      <c r="C71" s="11">
        <v>14</v>
      </c>
      <c r="D71" s="11"/>
      <c r="E71" s="9"/>
      <c r="F71" s="10"/>
    </row>
    <row r="72" s="1" customFormat="1" ht="25" customHeight="1" spans="1:6">
      <c r="A72" s="8" t="s">
        <v>52</v>
      </c>
      <c r="B72" s="8">
        <v>2</v>
      </c>
      <c r="C72" s="8">
        <v>2</v>
      </c>
      <c r="D72" s="8">
        <v>2</v>
      </c>
      <c r="E72" s="9">
        <f>SUM(E73:E75)</f>
        <v>2</v>
      </c>
      <c r="F72" s="10"/>
    </row>
    <row r="73" s="1" customFormat="1" ht="25" customHeight="1" spans="1:6">
      <c r="A73" s="11" t="s">
        <v>53</v>
      </c>
      <c r="B73" s="11"/>
      <c r="C73" s="11"/>
      <c r="D73" s="11">
        <v>1</v>
      </c>
      <c r="E73" s="9">
        <v>1</v>
      </c>
      <c r="F73" s="10"/>
    </row>
    <row r="74" s="1" customFormat="1" ht="25" customHeight="1" spans="1:6">
      <c r="A74" s="11" t="s">
        <v>44</v>
      </c>
      <c r="B74" s="11">
        <v>2</v>
      </c>
      <c r="C74" s="11">
        <v>2</v>
      </c>
      <c r="D74" s="11"/>
      <c r="E74" s="9"/>
      <c r="F74" s="10"/>
    </row>
    <row r="75" s="1" customFormat="1" ht="25" customHeight="1" spans="1:6">
      <c r="A75" s="11" t="s">
        <v>54</v>
      </c>
      <c r="B75" s="11"/>
      <c r="C75" s="11"/>
      <c r="D75" s="11">
        <v>1</v>
      </c>
      <c r="E75" s="9">
        <v>1</v>
      </c>
      <c r="F75" s="10"/>
    </row>
    <row r="76" s="1" customFormat="1" ht="25" customHeight="1" spans="1:6">
      <c r="A76" s="8" t="s">
        <v>55</v>
      </c>
      <c r="B76" s="8">
        <v>7</v>
      </c>
      <c r="C76" s="8">
        <v>7</v>
      </c>
      <c r="D76" s="8">
        <v>10</v>
      </c>
      <c r="E76" s="9">
        <f>SUM(E77:E78)</f>
        <v>10</v>
      </c>
      <c r="F76" s="10">
        <f>(E76-B76)/B76</f>
        <v>0.428571428571429</v>
      </c>
    </row>
    <row r="77" s="1" customFormat="1" ht="25" customHeight="1" spans="1:6">
      <c r="A77" s="11" t="s">
        <v>56</v>
      </c>
      <c r="B77" s="11">
        <v>7</v>
      </c>
      <c r="C77" s="11">
        <v>7</v>
      </c>
      <c r="D77" s="11">
        <v>2</v>
      </c>
      <c r="E77" s="9">
        <v>2</v>
      </c>
      <c r="F77" s="10">
        <f>(E77-B77)/B77</f>
        <v>-0.714285714285714</v>
      </c>
    </row>
    <row r="78" s="1" customFormat="1" ht="25" customHeight="1" spans="1:6">
      <c r="A78" s="11" t="s">
        <v>57</v>
      </c>
      <c r="B78" s="11"/>
      <c r="C78" s="11"/>
      <c r="D78" s="11">
        <v>8</v>
      </c>
      <c r="E78" s="9">
        <v>8</v>
      </c>
      <c r="F78" s="10"/>
    </row>
    <row r="79" s="1" customFormat="1" ht="25" customHeight="1" spans="1:6">
      <c r="A79" s="8" t="s">
        <v>58</v>
      </c>
      <c r="B79" s="8"/>
      <c r="C79" s="8"/>
      <c r="D79" s="8">
        <v>1</v>
      </c>
      <c r="E79" s="9">
        <f>SUM(E80:E80)</f>
        <v>1</v>
      </c>
      <c r="F79" s="10"/>
    </row>
    <row r="80" s="1" customFormat="1" ht="25" customHeight="1" spans="1:6">
      <c r="A80" s="11" t="s">
        <v>59</v>
      </c>
      <c r="B80" s="11"/>
      <c r="C80" s="11"/>
      <c r="D80" s="11">
        <v>1</v>
      </c>
      <c r="E80" s="9">
        <v>1</v>
      </c>
      <c r="F80" s="10"/>
    </row>
    <row r="81" s="1" customFormat="1" ht="25" customHeight="1" spans="1:6">
      <c r="A81" s="8" t="s">
        <v>60</v>
      </c>
      <c r="B81" s="8">
        <v>99</v>
      </c>
      <c r="C81" s="8">
        <v>99</v>
      </c>
      <c r="D81" s="8">
        <v>123</v>
      </c>
      <c r="E81" s="9">
        <f>SUM(E82:E84)</f>
        <v>123</v>
      </c>
      <c r="F81" s="10">
        <f>(E81-B81)/B81</f>
        <v>0.242424242424242</v>
      </c>
    </row>
    <row r="82" s="1" customFormat="1" ht="25" customHeight="1" spans="1:6">
      <c r="A82" s="11" t="s">
        <v>11</v>
      </c>
      <c r="B82" s="11">
        <v>63</v>
      </c>
      <c r="C82" s="11">
        <v>63</v>
      </c>
      <c r="D82" s="11">
        <v>100</v>
      </c>
      <c r="E82" s="9">
        <v>100</v>
      </c>
      <c r="F82" s="10">
        <f>(E82-B82)/B82</f>
        <v>0.587301587301587</v>
      </c>
    </row>
    <row r="83" s="1" customFormat="1" ht="25" customHeight="1" spans="1:6">
      <c r="A83" s="11" t="s">
        <v>12</v>
      </c>
      <c r="B83" s="11">
        <v>13</v>
      </c>
      <c r="C83" s="11">
        <v>13</v>
      </c>
      <c r="D83" s="11">
        <v>23</v>
      </c>
      <c r="E83" s="9">
        <v>23</v>
      </c>
      <c r="F83" s="10">
        <f>(E83-B83)/B83</f>
        <v>0.769230769230769</v>
      </c>
    </row>
    <row r="84" s="1" customFormat="1" ht="25" customHeight="1" spans="1:6">
      <c r="A84" s="11" t="s">
        <v>61</v>
      </c>
      <c r="B84" s="11">
        <v>23</v>
      </c>
      <c r="C84" s="11">
        <v>23</v>
      </c>
      <c r="D84" s="11"/>
      <c r="E84" s="9"/>
      <c r="F84" s="10"/>
    </row>
    <row r="85" s="1" customFormat="1" ht="25" customHeight="1" spans="1:6">
      <c r="A85" s="8" t="s">
        <v>62</v>
      </c>
      <c r="B85" s="8">
        <v>73</v>
      </c>
      <c r="C85" s="8">
        <v>73</v>
      </c>
      <c r="D85" s="8">
        <v>57</v>
      </c>
      <c r="E85" s="9">
        <f>SUM(E86:E87)</f>
        <v>57</v>
      </c>
      <c r="F85" s="10">
        <f t="shared" ref="F85:F94" si="3">(E85-B85)/B85</f>
        <v>-0.219178082191781</v>
      </c>
    </row>
    <row r="86" s="1" customFormat="1" ht="25" customHeight="1" spans="1:6">
      <c r="A86" s="11" t="s">
        <v>11</v>
      </c>
      <c r="B86" s="11">
        <v>40</v>
      </c>
      <c r="C86" s="11">
        <v>40</v>
      </c>
      <c r="D86" s="11">
        <v>1</v>
      </c>
      <c r="E86" s="9">
        <v>1</v>
      </c>
      <c r="F86" s="10">
        <f t="shared" si="3"/>
        <v>-0.975</v>
      </c>
    </row>
    <row r="87" s="1" customFormat="1" ht="25" customHeight="1" spans="1:6">
      <c r="A87" s="11" t="s">
        <v>12</v>
      </c>
      <c r="B87" s="11">
        <v>33</v>
      </c>
      <c r="C87" s="11">
        <v>33</v>
      </c>
      <c r="D87" s="11">
        <v>56</v>
      </c>
      <c r="E87" s="9">
        <v>56</v>
      </c>
      <c r="F87" s="10">
        <f t="shared" si="3"/>
        <v>0.696969696969697</v>
      </c>
    </row>
    <row r="88" s="1" customFormat="1" ht="25" customHeight="1" spans="1:6">
      <c r="A88" s="8" t="s">
        <v>63</v>
      </c>
      <c r="B88" s="8">
        <v>308</v>
      </c>
      <c r="C88" s="8">
        <v>297</v>
      </c>
      <c r="D88" s="8">
        <v>620</v>
      </c>
      <c r="E88" s="9">
        <f>SUM(E89:E91)</f>
        <v>620</v>
      </c>
      <c r="F88" s="10">
        <f t="shared" si="3"/>
        <v>1.01298701298701</v>
      </c>
    </row>
    <row r="89" s="1" customFormat="1" ht="25" customHeight="1" spans="1:6">
      <c r="A89" s="11" t="s">
        <v>11</v>
      </c>
      <c r="B89" s="11">
        <v>71</v>
      </c>
      <c r="C89" s="11">
        <v>71</v>
      </c>
      <c r="D89" s="11">
        <v>234</v>
      </c>
      <c r="E89" s="9">
        <v>234</v>
      </c>
      <c r="F89" s="10">
        <f t="shared" si="3"/>
        <v>2.29577464788732</v>
      </c>
    </row>
    <row r="90" s="1" customFormat="1" ht="25" customHeight="1" spans="1:6">
      <c r="A90" s="11" t="s">
        <v>12</v>
      </c>
      <c r="B90" s="11">
        <v>138</v>
      </c>
      <c r="C90" s="11">
        <v>138</v>
      </c>
      <c r="D90" s="11">
        <v>229</v>
      </c>
      <c r="E90" s="9">
        <v>229</v>
      </c>
      <c r="F90" s="10">
        <f t="shared" si="3"/>
        <v>0.659420289855073</v>
      </c>
    </row>
    <row r="91" s="1" customFormat="1" ht="25" customHeight="1" spans="1:6">
      <c r="A91" s="11" t="s">
        <v>64</v>
      </c>
      <c r="B91" s="11">
        <v>99</v>
      </c>
      <c r="C91" s="11">
        <v>88</v>
      </c>
      <c r="D91" s="11">
        <v>157</v>
      </c>
      <c r="E91" s="9">
        <v>157</v>
      </c>
      <c r="F91" s="10">
        <f t="shared" si="3"/>
        <v>0.585858585858586</v>
      </c>
    </row>
    <row r="92" s="1" customFormat="1" ht="25" customHeight="1" spans="1:6">
      <c r="A92" s="8" t="s">
        <v>65</v>
      </c>
      <c r="B92" s="8">
        <v>603</v>
      </c>
      <c r="C92" s="8">
        <v>603</v>
      </c>
      <c r="D92" s="8">
        <v>682</v>
      </c>
      <c r="E92" s="9">
        <f>SUM(E93:E95)</f>
        <v>682</v>
      </c>
      <c r="F92" s="10">
        <f t="shared" si="3"/>
        <v>0.131011608623549</v>
      </c>
    </row>
    <row r="93" s="1" customFormat="1" ht="25" customHeight="1" spans="1:6">
      <c r="A93" s="11" t="s">
        <v>11</v>
      </c>
      <c r="B93" s="11">
        <v>308</v>
      </c>
      <c r="C93" s="11">
        <v>308</v>
      </c>
      <c r="D93" s="11">
        <v>236</v>
      </c>
      <c r="E93" s="9">
        <v>236</v>
      </c>
      <c r="F93" s="10">
        <f t="shared" si="3"/>
        <v>-0.233766233766234</v>
      </c>
    </row>
    <row r="94" s="1" customFormat="1" ht="25" customHeight="1" spans="1:6">
      <c r="A94" s="11" t="s">
        <v>12</v>
      </c>
      <c r="B94" s="11">
        <v>295</v>
      </c>
      <c r="C94" s="11">
        <v>295</v>
      </c>
      <c r="D94" s="11">
        <v>416</v>
      </c>
      <c r="E94" s="9">
        <v>416</v>
      </c>
      <c r="F94" s="10">
        <f t="shared" si="3"/>
        <v>0.410169491525424</v>
      </c>
    </row>
    <row r="95" s="1" customFormat="1" ht="25" customHeight="1" spans="1:6">
      <c r="A95" s="11" t="s">
        <v>66</v>
      </c>
      <c r="B95" s="11"/>
      <c r="C95" s="11"/>
      <c r="D95" s="11">
        <v>30</v>
      </c>
      <c r="E95" s="9">
        <v>30</v>
      </c>
      <c r="F95" s="10"/>
    </row>
    <row r="96" s="1" customFormat="1" ht="25" customHeight="1" spans="1:6">
      <c r="A96" s="8" t="s">
        <v>67</v>
      </c>
      <c r="B96" s="8">
        <v>403</v>
      </c>
      <c r="C96" s="8">
        <v>373</v>
      </c>
      <c r="D96" s="8">
        <v>579</v>
      </c>
      <c r="E96" s="9">
        <f>SUM(E97:E99)</f>
        <v>579</v>
      </c>
      <c r="F96" s="10">
        <f t="shared" ref="F96:F106" si="4">(E96-B96)/B96</f>
        <v>0.436724565756824</v>
      </c>
    </row>
    <row r="97" s="1" customFormat="1" ht="25" customHeight="1" spans="1:6">
      <c r="A97" s="11" t="s">
        <v>11</v>
      </c>
      <c r="B97" s="11">
        <v>103</v>
      </c>
      <c r="C97" s="11">
        <v>103</v>
      </c>
      <c r="D97" s="11">
        <v>77</v>
      </c>
      <c r="E97" s="9">
        <v>77</v>
      </c>
      <c r="F97" s="10">
        <f t="shared" si="4"/>
        <v>-0.252427184466019</v>
      </c>
    </row>
    <row r="98" s="1" customFormat="1" ht="25" customHeight="1" spans="1:6">
      <c r="A98" s="11" t="s">
        <v>12</v>
      </c>
      <c r="B98" s="11">
        <v>174</v>
      </c>
      <c r="C98" s="11">
        <v>174</v>
      </c>
      <c r="D98" s="11">
        <v>211</v>
      </c>
      <c r="E98" s="9">
        <v>211</v>
      </c>
      <c r="F98" s="10">
        <f t="shared" si="4"/>
        <v>0.21264367816092</v>
      </c>
    </row>
    <row r="99" s="1" customFormat="1" ht="25" customHeight="1" spans="1:6">
      <c r="A99" s="11" t="s">
        <v>68</v>
      </c>
      <c r="B99" s="11">
        <v>126</v>
      </c>
      <c r="C99" s="11">
        <v>96</v>
      </c>
      <c r="D99" s="11">
        <v>291</v>
      </c>
      <c r="E99" s="9">
        <v>291</v>
      </c>
      <c r="F99" s="10">
        <f t="shared" si="4"/>
        <v>1.30952380952381</v>
      </c>
    </row>
    <row r="100" s="1" customFormat="1" ht="25" customHeight="1" spans="1:6">
      <c r="A100" s="8" t="s">
        <v>69</v>
      </c>
      <c r="B100" s="8">
        <v>356</v>
      </c>
      <c r="C100" s="8">
        <v>353</v>
      </c>
      <c r="D100" s="8">
        <v>444</v>
      </c>
      <c r="E100" s="9">
        <f>SUM(E101:E103)</f>
        <v>444</v>
      </c>
      <c r="F100" s="10">
        <f t="shared" si="4"/>
        <v>0.247191011235955</v>
      </c>
    </row>
    <row r="101" s="1" customFormat="1" ht="25" customHeight="1" spans="1:6">
      <c r="A101" s="11" t="s">
        <v>11</v>
      </c>
      <c r="B101" s="11">
        <v>98</v>
      </c>
      <c r="C101" s="11">
        <v>98</v>
      </c>
      <c r="D101" s="11">
        <v>76</v>
      </c>
      <c r="E101" s="9">
        <v>76</v>
      </c>
      <c r="F101" s="10">
        <f t="shared" si="4"/>
        <v>-0.224489795918367</v>
      </c>
    </row>
    <row r="102" s="1" customFormat="1" ht="25" customHeight="1" spans="1:6">
      <c r="A102" s="11" t="s">
        <v>12</v>
      </c>
      <c r="B102" s="11">
        <v>232</v>
      </c>
      <c r="C102" s="11">
        <v>232</v>
      </c>
      <c r="D102" s="11">
        <v>312</v>
      </c>
      <c r="E102" s="9">
        <v>312</v>
      </c>
      <c r="F102" s="10">
        <f t="shared" si="4"/>
        <v>0.344827586206897</v>
      </c>
    </row>
    <row r="103" s="1" customFormat="1" ht="25" customHeight="1" spans="1:6">
      <c r="A103" s="11" t="s">
        <v>70</v>
      </c>
      <c r="B103" s="11">
        <v>26</v>
      </c>
      <c r="C103" s="11">
        <v>23</v>
      </c>
      <c r="D103" s="11">
        <v>56</v>
      </c>
      <c r="E103" s="9">
        <v>56</v>
      </c>
      <c r="F103" s="10">
        <f t="shared" si="4"/>
        <v>1.15384615384615</v>
      </c>
    </row>
    <row r="104" s="1" customFormat="1" ht="25" customHeight="1" spans="1:6">
      <c r="A104" s="8" t="s">
        <v>71</v>
      </c>
      <c r="B104" s="8">
        <v>119</v>
      </c>
      <c r="C104" s="8">
        <v>119</v>
      </c>
      <c r="D104" s="8">
        <v>113</v>
      </c>
      <c r="E104" s="9">
        <f>SUM(E105:E107)</f>
        <v>113</v>
      </c>
      <c r="F104" s="10">
        <f t="shared" si="4"/>
        <v>-0.0504201680672269</v>
      </c>
    </row>
    <row r="105" s="1" customFormat="1" ht="25" customHeight="1" spans="1:6">
      <c r="A105" s="11" t="s">
        <v>11</v>
      </c>
      <c r="B105" s="11">
        <v>56</v>
      </c>
      <c r="C105" s="11">
        <v>56</v>
      </c>
      <c r="D105" s="11">
        <v>43</v>
      </c>
      <c r="E105" s="9">
        <v>43</v>
      </c>
      <c r="F105" s="10">
        <f t="shared" si="4"/>
        <v>-0.232142857142857</v>
      </c>
    </row>
    <row r="106" s="1" customFormat="1" ht="25" customHeight="1" spans="1:6">
      <c r="A106" s="11" t="s">
        <v>12</v>
      </c>
      <c r="B106" s="11">
        <v>59</v>
      </c>
      <c r="C106" s="11">
        <v>59</v>
      </c>
      <c r="D106" s="11">
        <v>66</v>
      </c>
      <c r="E106" s="9">
        <v>66</v>
      </c>
      <c r="F106" s="10">
        <f t="shared" si="4"/>
        <v>0.11864406779661</v>
      </c>
    </row>
    <row r="107" s="1" customFormat="1" ht="25" customHeight="1" spans="1:6">
      <c r="A107" s="11" t="s">
        <v>72</v>
      </c>
      <c r="B107" s="11">
        <v>4</v>
      </c>
      <c r="C107" s="11">
        <v>4</v>
      </c>
      <c r="D107" s="11">
        <v>4</v>
      </c>
      <c r="E107" s="9">
        <v>4</v>
      </c>
      <c r="F107" s="10"/>
    </row>
    <row r="108" s="1" customFormat="1" ht="25" customHeight="1" spans="1:6">
      <c r="A108" s="8" t="s">
        <v>73</v>
      </c>
      <c r="B108" s="8">
        <v>53</v>
      </c>
      <c r="C108" s="8">
        <v>52</v>
      </c>
      <c r="D108" s="8">
        <v>134</v>
      </c>
      <c r="E108" s="9">
        <f>SUM(E109:E111)</f>
        <v>134</v>
      </c>
      <c r="F108" s="10">
        <f>(E108-B108)/B108</f>
        <v>1.52830188679245</v>
      </c>
    </row>
    <row r="109" s="1" customFormat="1" ht="25" customHeight="1" spans="1:6">
      <c r="A109" s="11" t="s">
        <v>11</v>
      </c>
      <c r="B109" s="11">
        <v>3</v>
      </c>
      <c r="C109" s="11">
        <v>3</v>
      </c>
      <c r="D109" s="11">
        <v>35</v>
      </c>
      <c r="E109" s="9">
        <v>35</v>
      </c>
      <c r="F109" s="10">
        <f>(E109-B109)/B109</f>
        <v>10.6666666666667</v>
      </c>
    </row>
    <row r="110" s="1" customFormat="1" ht="25" customHeight="1" spans="1:6">
      <c r="A110" s="11" t="s">
        <v>12</v>
      </c>
      <c r="B110" s="11">
        <v>35</v>
      </c>
      <c r="C110" s="11">
        <v>35</v>
      </c>
      <c r="D110" s="11">
        <v>99</v>
      </c>
      <c r="E110" s="9">
        <v>99</v>
      </c>
      <c r="F110" s="10">
        <f>(E110-B110)/B110</f>
        <v>1.82857142857143</v>
      </c>
    </row>
    <row r="111" s="1" customFormat="1" ht="25" customHeight="1" spans="1:6">
      <c r="A111" s="11" t="s">
        <v>74</v>
      </c>
      <c r="B111" s="11">
        <v>15</v>
      </c>
      <c r="C111" s="11">
        <v>14</v>
      </c>
      <c r="D111" s="11"/>
      <c r="E111" s="9"/>
      <c r="F111" s="10"/>
    </row>
    <row r="112" s="1" customFormat="1" ht="25" customHeight="1" spans="1:6">
      <c r="A112" s="8" t="s">
        <v>75</v>
      </c>
      <c r="B112" s="8">
        <v>5175</v>
      </c>
      <c r="C112" s="8">
        <v>150</v>
      </c>
      <c r="D112" s="8">
        <v>4953</v>
      </c>
      <c r="E112" s="9">
        <f>SUM(E113:E114)</f>
        <v>4557</v>
      </c>
      <c r="F112" s="10">
        <f>(E112-B112)/B112</f>
        <v>-0.119420289855072</v>
      </c>
    </row>
    <row r="113" s="1" customFormat="1" ht="25" customHeight="1" spans="1:6">
      <c r="A113" s="11" t="s">
        <v>76</v>
      </c>
      <c r="B113" s="11"/>
      <c r="C113" s="11"/>
      <c r="D113" s="11">
        <v>150</v>
      </c>
      <c r="E113" s="9">
        <v>150</v>
      </c>
      <c r="F113" s="10"/>
    </row>
    <row r="114" s="1" customFormat="1" ht="25" customHeight="1" spans="1:6">
      <c r="A114" s="11" t="s">
        <v>77</v>
      </c>
      <c r="B114" s="11">
        <v>5175</v>
      </c>
      <c r="C114" s="11">
        <v>150</v>
      </c>
      <c r="D114" s="11">
        <v>4803</v>
      </c>
      <c r="E114" s="9">
        <v>4407</v>
      </c>
      <c r="F114" s="10">
        <f>(E114-B114)/B114</f>
        <v>-0.148405797101449</v>
      </c>
    </row>
    <row r="115" s="1" customFormat="1" ht="25" customHeight="1" spans="1:6">
      <c r="A115" s="8" t="s">
        <v>78</v>
      </c>
      <c r="B115" s="8"/>
      <c r="C115" s="8">
        <v>44</v>
      </c>
      <c r="D115" s="8">
        <v>81</v>
      </c>
      <c r="E115" s="9">
        <v>81</v>
      </c>
      <c r="F115" s="10"/>
    </row>
    <row r="116" s="1" customFormat="1" ht="25" customHeight="1" spans="1:6">
      <c r="A116" s="8" t="s">
        <v>79</v>
      </c>
      <c r="B116" s="8"/>
      <c r="C116" s="8">
        <v>44</v>
      </c>
      <c r="D116" s="8">
        <v>81</v>
      </c>
      <c r="E116" s="9">
        <f>SUM(E117:E118)</f>
        <v>81</v>
      </c>
      <c r="F116" s="10"/>
    </row>
    <row r="117" s="1" customFormat="1" ht="25" customHeight="1" spans="1:6">
      <c r="A117" s="11" t="s">
        <v>80</v>
      </c>
      <c r="B117" s="11"/>
      <c r="C117" s="11"/>
      <c r="D117" s="11">
        <v>81</v>
      </c>
      <c r="E117" s="9">
        <v>81</v>
      </c>
      <c r="F117" s="10"/>
    </row>
    <row r="118" s="1" customFormat="1" ht="25" customHeight="1" spans="1:6">
      <c r="A118" s="11" t="s">
        <v>81</v>
      </c>
      <c r="B118" s="11"/>
      <c r="C118" s="12">
        <v>44</v>
      </c>
      <c r="D118" s="11"/>
      <c r="E118" s="9"/>
      <c r="F118" s="10"/>
    </row>
    <row r="119" s="1" customFormat="1" ht="25" customHeight="1" spans="1:6">
      <c r="A119" s="8" t="s">
        <v>82</v>
      </c>
      <c r="B119" s="8">
        <v>4070</v>
      </c>
      <c r="C119" s="8">
        <v>3551</v>
      </c>
      <c r="D119" s="8">
        <v>4174</v>
      </c>
      <c r="E119" s="9">
        <v>4174</v>
      </c>
      <c r="F119" s="10">
        <f>(E119-B119)/B119</f>
        <v>0.0255528255528256</v>
      </c>
    </row>
    <row r="120" s="1" customFormat="1" ht="25" customHeight="1" spans="1:6">
      <c r="A120" s="8" t="s">
        <v>83</v>
      </c>
      <c r="B120" s="8">
        <v>271</v>
      </c>
      <c r="C120" s="8">
        <v>253</v>
      </c>
      <c r="D120" s="8">
        <v>468</v>
      </c>
      <c r="E120" s="9">
        <f>SUM(E121:E123)</f>
        <v>468</v>
      </c>
      <c r="F120" s="10">
        <f>(E120-B120)/B120</f>
        <v>0.726937269372694</v>
      </c>
    </row>
    <row r="121" s="1" customFormat="1" ht="25" customHeight="1" spans="1:6">
      <c r="A121" s="11" t="s">
        <v>84</v>
      </c>
      <c r="B121" s="11">
        <v>219</v>
      </c>
      <c r="C121" s="11">
        <v>203</v>
      </c>
      <c r="D121" s="11">
        <v>301</v>
      </c>
      <c r="E121" s="9">
        <v>301</v>
      </c>
      <c r="F121" s="10">
        <f>(E121-B121)/B121</f>
        <v>0.374429223744292</v>
      </c>
    </row>
    <row r="122" s="1" customFormat="1" ht="25" customHeight="1" spans="1:6">
      <c r="A122" s="11" t="s">
        <v>85</v>
      </c>
      <c r="B122" s="11">
        <v>52</v>
      </c>
      <c r="C122" s="11">
        <v>50</v>
      </c>
      <c r="D122" s="11">
        <v>156</v>
      </c>
      <c r="E122" s="9">
        <v>156</v>
      </c>
      <c r="F122" s="10">
        <f>(E122-B122)/B122</f>
        <v>2</v>
      </c>
    </row>
    <row r="123" s="1" customFormat="1" ht="25" customHeight="1" spans="1:6">
      <c r="A123" s="11" t="s">
        <v>86</v>
      </c>
      <c r="B123" s="11"/>
      <c r="C123" s="11"/>
      <c r="D123" s="11">
        <v>11</v>
      </c>
      <c r="E123" s="9">
        <v>11</v>
      </c>
      <c r="F123" s="10"/>
    </row>
    <row r="124" s="1" customFormat="1" ht="25" customHeight="1" spans="1:6">
      <c r="A124" s="8" t="s">
        <v>87</v>
      </c>
      <c r="B124" s="8">
        <v>500</v>
      </c>
      <c r="C124" s="8">
        <v>411</v>
      </c>
      <c r="D124" s="8">
        <v>771</v>
      </c>
      <c r="E124" s="9">
        <f>SUM(E125:E129)</f>
        <v>771</v>
      </c>
      <c r="F124" s="10">
        <f>(E124-B124)/B124</f>
        <v>0.542</v>
      </c>
    </row>
    <row r="125" s="1" customFormat="1" ht="25" customHeight="1" spans="1:6">
      <c r="A125" s="11" t="s">
        <v>11</v>
      </c>
      <c r="B125" s="11">
        <v>18</v>
      </c>
      <c r="C125" s="11">
        <v>18</v>
      </c>
      <c r="D125" s="11">
        <v>4</v>
      </c>
      <c r="E125" s="9">
        <v>4</v>
      </c>
      <c r="F125" s="10">
        <f>(E125-B125)/B125</f>
        <v>-0.777777777777778</v>
      </c>
    </row>
    <row r="126" s="1" customFormat="1" ht="25" customHeight="1" spans="1:6">
      <c r="A126" s="11" t="s">
        <v>12</v>
      </c>
      <c r="B126" s="11"/>
      <c r="C126" s="11"/>
      <c r="D126" s="11">
        <v>2</v>
      </c>
      <c r="E126" s="9">
        <v>2</v>
      </c>
      <c r="F126" s="10"/>
    </row>
    <row r="127" s="1" customFormat="1" ht="25" customHeight="1" spans="1:6">
      <c r="A127" s="11" t="s">
        <v>88</v>
      </c>
      <c r="B127" s="11">
        <v>60</v>
      </c>
      <c r="C127" s="11"/>
      <c r="D127" s="11"/>
      <c r="E127" s="9"/>
      <c r="F127" s="10"/>
    </row>
    <row r="128" s="1" customFormat="1" ht="25" customHeight="1" spans="1:6">
      <c r="A128" s="11" t="s">
        <v>89</v>
      </c>
      <c r="B128" s="11"/>
      <c r="C128" s="11"/>
      <c r="D128" s="11">
        <v>3</v>
      </c>
      <c r="E128" s="9">
        <v>3</v>
      </c>
      <c r="F128" s="10"/>
    </row>
    <row r="129" s="1" customFormat="1" ht="25" customHeight="1" spans="1:6">
      <c r="A129" s="11" t="s">
        <v>90</v>
      </c>
      <c r="B129" s="11">
        <v>422</v>
      </c>
      <c r="C129" s="11">
        <v>393</v>
      </c>
      <c r="D129" s="11">
        <v>762</v>
      </c>
      <c r="E129" s="9">
        <v>762</v>
      </c>
      <c r="F129" s="10">
        <f>(E129-B129)/B129</f>
        <v>0.805687203791469</v>
      </c>
    </row>
    <row r="130" s="1" customFormat="1" ht="25" customHeight="1" spans="1:6">
      <c r="A130" s="8" t="s">
        <v>91</v>
      </c>
      <c r="B130" s="8">
        <v>1145</v>
      </c>
      <c r="C130" s="8">
        <v>987</v>
      </c>
      <c r="D130" s="8">
        <v>970</v>
      </c>
      <c r="E130" s="9">
        <f>SUM(E131:E135)</f>
        <v>970</v>
      </c>
      <c r="F130" s="10">
        <f>(E130-B130)/B130</f>
        <v>-0.152838427947598</v>
      </c>
    </row>
    <row r="131" s="1" customFormat="1" ht="25" customHeight="1" spans="1:6">
      <c r="A131" s="11" t="s">
        <v>11</v>
      </c>
      <c r="B131" s="11">
        <v>402</v>
      </c>
      <c r="C131" s="11">
        <v>402</v>
      </c>
      <c r="D131" s="11">
        <v>491</v>
      </c>
      <c r="E131" s="9">
        <v>491</v>
      </c>
      <c r="F131" s="10">
        <f>(E131-B131)/B131</f>
        <v>0.221393034825871</v>
      </c>
    </row>
    <row r="132" s="1" customFormat="1" ht="25" customHeight="1" spans="1:6">
      <c r="A132" s="11" t="s">
        <v>12</v>
      </c>
      <c r="B132" s="11">
        <v>248</v>
      </c>
      <c r="C132" s="11">
        <v>248</v>
      </c>
      <c r="D132" s="11">
        <v>271</v>
      </c>
      <c r="E132" s="9">
        <v>271</v>
      </c>
      <c r="F132" s="10">
        <f>(E132-B132)/B132</f>
        <v>0.092741935483871</v>
      </c>
    </row>
    <row r="133" s="1" customFormat="1" ht="25" customHeight="1" spans="1:6">
      <c r="A133" s="11" t="s">
        <v>92</v>
      </c>
      <c r="B133" s="11"/>
      <c r="C133" s="11"/>
      <c r="D133" s="11">
        <v>3</v>
      </c>
      <c r="E133" s="9">
        <v>3</v>
      </c>
      <c r="F133" s="10"/>
    </row>
    <row r="134" s="1" customFormat="1" ht="25" customHeight="1" spans="1:6">
      <c r="A134" s="11" t="s">
        <v>93</v>
      </c>
      <c r="B134" s="11">
        <v>81</v>
      </c>
      <c r="C134" s="11">
        <v>7</v>
      </c>
      <c r="D134" s="11"/>
      <c r="E134" s="9"/>
      <c r="F134" s="10"/>
    </row>
    <row r="135" s="1" customFormat="1" ht="25" customHeight="1" spans="1:6">
      <c r="A135" s="11" t="s">
        <v>94</v>
      </c>
      <c r="B135" s="11">
        <v>414</v>
      </c>
      <c r="C135" s="12">
        <v>330</v>
      </c>
      <c r="D135" s="11">
        <v>205</v>
      </c>
      <c r="E135" s="9">
        <v>205</v>
      </c>
      <c r="F135" s="10">
        <f t="shared" ref="F135:F152" si="5">(E135-B135)/B135</f>
        <v>-0.504830917874396</v>
      </c>
    </row>
    <row r="136" s="1" customFormat="1" ht="25" customHeight="1" spans="1:6">
      <c r="A136" s="8" t="s">
        <v>95</v>
      </c>
      <c r="B136" s="8">
        <v>1710</v>
      </c>
      <c r="C136" s="8">
        <v>1663</v>
      </c>
      <c r="D136" s="8">
        <v>1464</v>
      </c>
      <c r="E136" s="9">
        <f>SUM(E137:E139)</f>
        <v>1464</v>
      </c>
      <c r="F136" s="10">
        <f t="shared" si="5"/>
        <v>-0.143859649122807</v>
      </c>
    </row>
    <row r="137" s="1" customFormat="1" ht="25" customHeight="1" spans="1:6">
      <c r="A137" s="11" t="s">
        <v>11</v>
      </c>
      <c r="B137" s="11">
        <v>463</v>
      </c>
      <c r="C137" s="11">
        <v>463</v>
      </c>
      <c r="D137" s="11">
        <v>414</v>
      </c>
      <c r="E137" s="9">
        <v>414</v>
      </c>
      <c r="F137" s="10">
        <f t="shared" si="5"/>
        <v>-0.105831533477322</v>
      </c>
    </row>
    <row r="138" s="1" customFormat="1" ht="25" customHeight="1" spans="1:6">
      <c r="A138" s="11" t="s">
        <v>12</v>
      </c>
      <c r="B138" s="11">
        <v>940</v>
      </c>
      <c r="C138" s="11">
        <v>940</v>
      </c>
      <c r="D138" s="11">
        <v>899</v>
      </c>
      <c r="E138" s="9">
        <v>899</v>
      </c>
      <c r="F138" s="10">
        <f t="shared" si="5"/>
        <v>-0.0436170212765957</v>
      </c>
    </row>
    <row r="139" s="1" customFormat="1" ht="25" customHeight="1" spans="1:6">
      <c r="A139" s="11" t="s">
        <v>96</v>
      </c>
      <c r="B139" s="11">
        <v>307</v>
      </c>
      <c r="C139" s="11">
        <v>260</v>
      </c>
      <c r="D139" s="11">
        <v>151</v>
      </c>
      <c r="E139" s="9">
        <v>151</v>
      </c>
      <c r="F139" s="10">
        <f t="shared" si="5"/>
        <v>-0.50814332247557</v>
      </c>
    </row>
    <row r="140" s="1" customFormat="1" ht="25" customHeight="1" spans="1:6">
      <c r="A140" s="8" t="s">
        <v>97</v>
      </c>
      <c r="B140" s="8">
        <v>241</v>
      </c>
      <c r="C140" s="8">
        <v>202</v>
      </c>
      <c r="D140" s="8">
        <v>281</v>
      </c>
      <c r="E140" s="9">
        <f>SUM(E141:E146)</f>
        <v>281</v>
      </c>
      <c r="F140" s="10">
        <f t="shared" si="5"/>
        <v>0.16597510373444</v>
      </c>
    </row>
    <row r="141" s="1" customFormat="1" ht="25" customHeight="1" spans="1:6">
      <c r="A141" s="11" t="s">
        <v>11</v>
      </c>
      <c r="B141" s="11">
        <v>122</v>
      </c>
      <c r="C141" s="11">
        <v>122</v>
      </c>
      <c r="D141" s="11">
        <v>82</v>
      </c>
      <c r="E141" s="9">
        <v>82</v>
      </c>
      <c r="F141" s="10">
        <f t="shared" si="5"/>
        <v>-0.327868852459016</v>
      </c>
    </row>
    <row r="142" s="1" customFormat="1" ht="25" customHeight="1" spans="1:6">
      <c r="A142" s="11" t="s">
        <v>12</v>
      </c>
      <c r="B142" s="11">
        <v>77</v>
      </c>
      <c r="C142" s="11">
        <v>77</v>
      </c>
      <c r="D142" s="11">
        <v>153</v>
      </c>
      <c r="E142" s="9">
        <v>153</v>
      </c>
      <c r="F142" s="10">
        <f t="shared" si="5"/>
        <v>0.987012987012987</v>
      </c>
    </row>
    <row r="143" s="1" customFormat="1" ht="25" customHeight="1" spans="1:6">
      <c r="A143" s="11" t="s">
        <v>98</v>
      </c>
      <c r="B143" s="11">
        <v>10</v>
      </c>
      <c r="C143" s="11"/>
      <c r="D143" s="11">
        <v>6</v>
      </c>
      <c r="E143" s="9">
        <v>6</v>
      </c>
      <c r="F143" s="10">
        <f t="shared" si="5"/>
        <v>-0.4</v>
      </c>
    </row>
    <row r="144" s="1" customFormat="1" ht="25" customHeight="1" spans="1:6">
      <c r="A144" s="11" t="s">
        <v>99</v>
      </c>
      <c r="B144" s="11">
        <v>13</v>
      </c>
      <c r="C144" s="11"/>
      <c r="D144" s="11">
        <v>8</v>
      </c>
      <c r="E144" s="9">
        <v>8</v>
      </c>
      <c r="F144" s="10">
        <f t="shared" si="5"/>
        <v>-0.384615384615385</v>
      </c>
    </row>
    <row r="145" s="1" customFormat="1" ht="25" customHeight="1" spans="1:6">
      <c r="A145" s="11" t="s">
        <v>100</v>
      </c>
      <c r="B145" s="11">
        <v>12</v>
      </c>
      <c r="C145" s="11"/>
      <c r="D145" s="11">
        <v>0</v>
      </c>
      <c r="E145" s="9">
        <v>0</v>
      </c>
      <c r="F145" s="10">
        <f t="shared" si="5"/>
        <v>-1</v>
      </c>
    </row>
    <row r="146" s="1" customFormat="1" ht="25" customHeight="1" spans="1:6">
      <c r="A146" s="11" t="s">
        <v>101</v>
      </c>
      <c r="B146" s="11">
        <v>7</v>
      </c>
      <c r="C146" s="11">
        <v>3</v>
      </c>
      <c r="D146" s="11">
        <v>32</v>
      </c>
      <c r="E146" s="9">
        <v>32</v>
      </c>
      <c r="F146" s="10">
        <f t="shared" si="5"/>
        <v>3.57142857142857</v>
      </c>
    </row>
    <row r="147" s="1" customFormat="1" ht="25" customHeight="1" spans="1:6">
      <c r="A147" s="8" t="s">
        <v>102</v>
      </c>
      <c r="B147" s="8">
        <v>203</v>
      </c>
      <c r="C147" s="8">
        <v>35</v>
      </c>
      <c r="D147" s="8">
        <v>220</v>
      </c>
      <c r="E147" s="9">
        <v>220</v>
      </c>
      <c r="F147" s="10">
        <f t="shared" si="5"/>
        <v>0.083743842364532</v>
      </c>
    </row>
    <row r="148" s="1" customFormat="1" ht="25" customHeight="1" spans="1:6">
      <c r="A148" s="11" t="s">
        <v>103</v>
      </c>
      <c r="B148" s="11">
        <v>203</v>
      </c>
      <c r="C148" s="11">
        <v>35</v>
      </c>
      <c r="D148" s="11">
        <v>220</v>
      </c>
      <c r="E148" s="9">
        <v>220</v>
      </c>
      <c r="F148" s="10">
        <f t="shared" si="5"/>
        <v>0.083743842364532</v>
      </c>
    </row>
    <row r="149" s="1" customFormat="1" ht="25" customHeight="1" spans="1:6">
      <c r="A149" s="8" t="s">
        <v>104</v>
      </c>
      <c r="B149" s="8">
        <v>16174</v>
      </c>
      <c r="C149" s="8">
        <v>13333</v>
      </c>
      <c r="D149" s="8">
        <v>17428</v>
      </c>
      <c r="E149" s="9">
        <v>16449</v>
      </c>
      <c r="F149" s="10">
        <f t="shared" si="5"/>
        <v>0.0170025967602325</v>
      </c>
    </row>
    <row r="150" s="1" customFormat="1" ht="25" customHeight="1" spans="1:6">
      <c r="A150" s="8" t="s">
        <v>105</v>
      </c>
      <c r="B150" s="8">
        <v>555</v>
      </c>
      <c r="C150" s="8">
        <v>555</v>
      </c>
      <c r="D150" s="8">
        <v>623</v>
      </c>
      <c r="E150" s="9">
        <f>SUM(E151:E153)</f>
        <v>623</v>
      </c>
      <c r="F150" s="10">
        <f t="shared" si="5"/>
        <v>0.122522522522523</v>
      </c>
    </row>
    <row r="151" s="1" customFormat="1" ht="25" customHeight="1" spans="1:6">
      <c r="A151" s="11" t="s">
        <v>11</v>
      </c>
      <c r="B151" s="11">
        <v>468</v>
      </c>
      <c r="C151" s="11">
        <v>468</v>
      </c>
      <c r="D151" s="11">
        <v>489</v>
      </c>
      <c r="E151" s="9">
        <v>489</v>
      </c>
      <c r="F151" s="10">
        <f t="shared" si="5"/>
        <v>0.0448717948717949</v>
      </c>
    </row>
    <row r="152" s="1" customFormat="1" ht="25" customHeight="1" spans="1:6">
      <c r="A152" s="11" t="s">
        <v>12</v>
      </c>
      <c r="B152" s="11">
        <v>87</v>
      </c>
      <c r="C152" s="11">
        <v>87</v>
      </c>
      <c r="D152" s="11">
        <v>101</v>
      </c>
      <c r="E152" s="9">
        <v>101</v>
      </c>
      <c r="F152" s="10">
        <f t="shared" si="5"/>
        <v>0.160919540229885</v>
      </c>
    </row>
    <row r="153" s="1" customFormat="1" ht="25" customHeight="1" spans="1:6">
      <c r="A153" s="11" t="s">
        <v>106</v>
      </c>
      <c r="B153" s="11"/>
      <c r="C153" s="11"/>
      <c r="D153" s="11">
        <v>33</v>
      </c>
      <c r="E153" s="9">
        <v>33</v>
      </c>
      <c r="F153" s="10"/>
    </row>
    <row r="154" s="1" customFormat="1" ht="25" customHeight="1" spans="1:6">
      <c r="A154" s="8" t="s">
        <v>107</v>
      </c>
      <c r="B154" s="8">
        <v>13682</v>
      </c>
      <c r="C154" s="8">
        <v>10772</v>
      </c>
      <c r="D154" s="8">
        <v>14075</v>
      </c>
      <c r="E154" s="9">
        <f>SUM(E155:E159)</f>
        <v>13559</v>
      </c>
      <c r="F154" s="10">
        <f t="shared" ref="F153:F164" si="6">(E154-B154)/B154</f>
        <v>-0.00898991375529893</v>
      </c>
    </row>
    <row r="155" s="1" customFormat="1" ht="25" customHeight="1" spans="1:6">
      <c r="A155" s="11" t="s">
        <v>108</v>
      </c>
      <c r="B155" s="11">
        <v>535</v>
      </c>
      <c r="C155" s="11">
        <v>535</v>
      </c>
      <c r="D155" s="11">
        <v>1126</v>
      </c>
      <c r="E155" s="9">
        <v>1126</v>
      </c>
      <c r="F155" s="10">
        <f t="shared" si="6"/>
        <v>1.10467289719626</v>
      </c>
    </row>
    <row r="156" s="1" customFormat="1" ht="25" customHeight="1" spans="1:6">
      <c r="A156" s="11" t="s">
        <v>109</v>
      </c>
      <c r="B156" s="11">
        <v>5423</v>
      </c>
      <c r="C156" s="11">
        <v>5423</v>
      </c>
      <c r="D156" s="11">
        <v>7275</v>
      </c>
      <c r="E156" s="9">
        <v>7275</v>
      </c>
      <c r="F156" s="10">
        <f t="shared" si="6"/>
        <v>0.341508390189932</v>
      </c>
    </row>
    <row r="157" s="1" customFormat="1" ht="25" customHeight="1" spans="1:6">
      <c r="A157" s="11" t="s">
        <v>110</v>
      </c>
      <c r="B157" s="11">
        <v>1633</v>
      </c>
      <c r="C157" s="11">
        <v>1633</v>
      </c>
      <c r="D157" s="11">
        <v>1825</v>
      </c>
      <c r="E157" s="9">
        <v>1825</v>
      </c>
      <c r="F157" s="10">
        <f t="shared" si="6"/>
        <v>0.117575015309247</v>
      </c>
    </row>
    <row r="158" s="1" customFormat="1" ht="25" customHeight="1" spans="1:6">
      <c r="A158" s="11" t="s">
        <v>111</v>
      </c>
      <c r="B158" s="11">
        <v>1499</v>
      </c>
      <c r="C158" s="11">
        <v>1499</v>
      </c>
      <c r="D158" s="11">
        <v>1600</v>
      </c>
      <c r="E158" s="9">
        <v>1600</v>
      </c>
      <c r="F158" s="10">
        <f t="shared" si="6"/>
        <v>0.0673782521681121</v>
      </c>
    </row>
    <row r="159" s="1" customFormat="1" ht="25" customHeight="1" spans="1:6">
      <c r="A159" s="11" t="s">
        <v>112</v>
      </c>
      <c r="B159" s="11">
        <v>4592</v>
      </c>
      <c r="C159" s="11">
        <v>1682</v>
      </c>
      <c r="D159" s="11">
        <v>2249</v>
      </c>
      <c r="E159" s="9">
        <v>1733</v>
      </c>
      <c r="F159" s="10">
        <f t="shared" si="6"/>
        <v>-0.622604529616725</v>
      </c>
    </row>
    <row r="160" s="1" customFormat="1" ht="25" customHeight="1" spans="1:6">
      <c r="A160" s="8" t="s">
        <v>113</v>
      </c>
      <c r="B160" s="8">
        <v>790</v>
      </c>
      <c r="C160" s="8">
        <v>790</v>
      </c>
      <c r="D160" s="8">
        <v>220</v>
      </c>
      <c r="E160" s="9">
        <f>SUM(E161:E162)</f>
        <v>84</v>
      </c>
      <c r="F160" s="10">
        <f t="shared" si="6"/>
        <v>-0.893670886075949</v>
      </c>
    </row>
    <row r="161" s="1" customFormat="1" ht="25" customHeight="1" spans="1:6">
      <c r="A161" s="11" t="s">
        <v>114</v>
      </c>
      <c r="B161" s="11">
        <v>355</v>
      </c>
      <c r="C161" s="11">
        <v>355</v>
      </c>
      <c r="D161" s="11">
        <v>10</v>
      </c>
      <c r="E161" s="9">
        <v>10</v>
      </c>
      <c r="F161" s="10">
        <f t="shared" si="6"/>
        <v>-0.971830985915493</v>
      </c>
    </row>
    <row r="162" s="1" customFormat="1" ht="25" customHeight="1" spans="1:6">
      <c r="A162" s="11" t="s">
        <v>115</v>
      </c>
      <c r="B162" s="11">
        <v>435</v>
      </c>
      <c r="C162" s="11">
        <v>435</v>
      </c>
      <c r="D162" s="11">
        <v>210</v>
      </c>
      <c r="E162" s="9">
        <v>74</v>
      </c>
      <c r="F162" s="10">
        <f t="shared" si="6"/>
        <v>-0.829885057471264</v>
      </c>
    </row>
    <row r="163" s="1" customFormat="1" ht="25" customHeight="1" spans="1:6">
      <c r="A163" s="8" t="s">
        <v>116</v>
      </c>
      <c r="B163" s="8">
        <v>14</v>
      </c>
      <c r="C163" s="8">
        <v>174</v>
      </c>
      <c r="D163" s="8">
        <v>24</v>
      </c>
      <c r="E163" s="9">
        <f>SUM(E164:E165)</f>
        <v>24</v>
      </c>
      <c r="F163" s="10">
        <f t="shared" si="6"/>
        <v>0.714285714285714</v>
      </c>
    </row>
    <row r="164" s="1" customFormat="1" ht="25" customHeight="1" spans="1:6">
      <c r="A164" s="11" t="s">
        <v>117</v>
      </c>
      <c r="B164" s="11">
        <v>14</v>
      </c>
      <c r="C164" s="11">
        <v>174</v>
      </c>
      <c r="D164" s="11">
        <v>22</v>
      </c>
      <c r="E164" s="9">
        <v>22</v>
      </c>
      <c r="F164" s="10">
        <f t="shared" si="6"/>
        <v>0.571428571428571</v>
      </c>
    </row>
    <row r="165" s="1" customFormat="1" ht="25" customHeight="1" spans="1:6">
      <c r="A165" s="11" t="s">
        <v>118</v>
      </c>
      <c r="B165" s="11"/>
      <c r="C165" s="11"/>
      <c r="D165" s="11">
        <v>2</v>
      </c>
      <c r="E165" s="9">
        <v>2</v>
      </c>
      <c r="F165" s="10"/>
    </row>
    <row r="166" s="1" customFormat="1" ht="25" customHeight="1" spans="1:6">
      <c r="A166" s="8" t="s">
        <v>119</v>
      </c>
      <c r="B166" s="8">
        <v>588</v>
      </c>
      <c r="C166" s="8">
        <v>600</v>
      </c>
      <c r="D166" s="8">
        <v>2459</v>
      </c>
      <c r="E166" s="9">
        <f>SUM(E167:E167)</f>
        <v>2132</v>
      </c>
      <c r="F166" s="10">
        <f>(E166-B166)/B166</f>
        <v>2.62585034013605</v>
      </c>
    </row>
    <row r="167" s="1" customFormat="1" ht="25" customHeight="1" spans="1:6">
      <c r="A167" s="11" t="s">
        <v>120</v>
      </c>
      <c r="B167" s="11">
        <v>588</v>
      </c>
      <c r="C167" s="11">
        <v>600</v>
      </c>
      <c r="D167" s="11">
        <v>2459</v>
      </c>
      <c r="E167" s="9">
        <v>2132</v>
      </c>
      <c r="F167" s="10">
        <f t="shared" ref="F167:F176" si="7">(E167-B167)/B167</f>
        <v>2.62585034013605</v>
      </c>
    </row>
    <row r="168" s="1" customFormat="1" ht="25" customHeight="1" spans="1:6">
      <c r="A168" s="8" t="s">
        <v>121</v>
      </c>
      <c r="B168" s="8">
        <v>545</v>
      </c>
      <c r="C168" s="8">
        <v>442</v>
      </c>
      <c r="D168" s="8">
        <v>27</v>
      </c>
      <c r="E168" s="9">
        <f>E169</f>
        <v>27</v>
      </c>
      <c r="F168" s="10">
        <f t="shared" si="7"/>
        <v>-0.95045871559633</v>
      </c>
    </row>
    <row r="169" s="1" customFormat="1" ht="25" customHeight="1" spans="1:6">
      <c r="A169" s="11" t="s">
        <v>122</v>
      </c>
      <c r="B169" s="11">
        <v>545</v>
      </c>
      <c r="C169" s="11">
        <v>442</v>
      </c>
      <c r="D169" s="11">
        <v>27</v>
      </c>
      <c r="E169" s="9">
        <v>27</v>
      </c>
      <c r="F169" s="10">
        <f t="shared" si="7"/>
        <v>-0.95045871559633</v>
      </c>
    </row>
    <row r="170" s="1" customFormat="1" ht="25" customHeight="1" spans="1:6">
      <c r="A170" s="8" t="s">
        <v>123</v>
      </c>
      <c r="B170" s="8">
        <v>3285</v>
      </c>
      <c r="C170" s="8">
        <v>420</v>
      </c>
      <c r="D170" s="8">
        <v>1728</v>
      </c>
      <c r="E170" s="9">
        <v>1728</v>
      </c>
      <c r="F170" s="10">
        <f t="shared" si="7"/>
        <v>-0.473972602739726</v>
      </c>
    </row>
    <row r="171" s="1" customFormat="1" ht="25" customHeight="1" spans="1:6">
      <c r="A171" s="8" t="s">
        <v>124</v>
      </c>
      <c r="B171" s="8">
        <v>337</v>
      </c>
      <c r="C171" s="8">
        <v>160</v>
      </c>
      <c r="D171" s="8">
        <v>1643</v>
      </c>
      <c r="E171" s="9">
        <f>SUM(E172:E174)</f>
        <v>1643</v>
      </c>
      <c r="F171" s="10">
        <f t="shared" si="7"/>
        <v>3.87537091988131</v>
      </c>
    </row>
    <row r="172" s="1" customFormat="1" ht="25" customHeight="1" spans="1:6">
      <c r="A172" s="11" t="s">
        <v>11</v>
      </c>
      <c r="B172" s="11">
        <v>47</v>
      </c>
      <c r="C172" s="11">
        <v>47</v>
      </c>
      <c r="D172" s="11">
        <v>31</v>
      </c>
      <c r="E172" s="9">
        <v>31</v>
      </c>
      <c r="F172" s="10">
        <f t="shared" si="7"/>
        <v>-0.340425531914894</v>
      </c>
    </row>
    <row r="173" s="1" customFormat="1" ht="25" customHeight="1" spans="1:6">
      <c r="A173" s="11" t="s">
        <v>12</v>
      </c>
      <c r="B173" s="11">
        <v>26</v>
      </c>
      <c r="C173" s="11">
        <v>26</v>
      </c>
      <c r="D173" s="11">
        <v>18</v>
      </c>
      <c r="E173" s="9">
        <v>18</v>
      </c>
      <c r="F173" s="10">
        <f t="shared" si="7"/>
        <v>-0.307692307692308</v>
      </c>
    </row>
    <row r="174" s="1" customFormat="1" ht="25" customHeight="1" spans="1:6">
      <c r="A174" s="11" t="s">
        <v>125</v>
      </c>
      <c r="B174" s="11">
        <v>264</v>
      </c>
      <c r="C174" s="11">
        <v>87</v>
      </c>
      <c r="D174" s="11">
        <v>1594</v>
      </c>
      <c r="E174" s="9">
        <v>1594</v>
      </c>
      <c r="F174" s="10">
        <f t="shared" si="7"/>
        <v>5.03787878787879</v>
      </c>
    </row>
    <row r="175" s="1" customFormat="1" ht="25" customHeight="1" spans="1:6">
      <c r="A175" s="8" t="s">
        <v>126</v>
      </c>
      <c r="B175" s="8">
        <v>10</v>
      </c>
      <c r="C175" s="8"/>
      <c r="D175" s="8">
        <v>11</v>
      </c>
      <c r="E175" s="9">
        <f>SUM(E176:E176)</f>
        <v>11</v>
      </c>
      <c r="F175" s="10">
        <f t="shared" si="7"/>
        <v>0.1</v>
      </c>
    </row>
    <row r="176" s="1" customFormat="1" ht="25" customHeight="1" spans="1:6">
      <c r="A176" s="11" t="s">
        <v>127</v>
      </c>
      <c r="B176" s="11">
        <v>10</v>
      </c>
      <c r="C176" s="11"/>
      <c r="D176" s="11">
        <v>11</v>
      </c>
      <c r="E176" s="9">
        <v>11</v>
      </c>
      <c r="F176" s="10">
        <f t="shared" si="7"/>
        <v>0.1</v>
      </c>
    </row>
    <row r="177" s="1" customFormat="1" ht="25" customHeight="1" spans="1:6">
      <c r="A177" s="8" t="s">
        <v>128</v>
      </c>
      <c r="B177" s="8">
        <v>40</v>
      </c>
      <c r="C177" s="8"/>
      <c r="D177" s="8"/>
      <c r="E177" s="9"/>
      <c r="F177" s="10"/>
    </row>
    <row r="178" s="1" customFormat="1" ht="25" customHeight="1" spans="1:6">
      <c r="A178" s="11" t="s">
        <v>129</v>
      </c>
      <c r="B178" s="11">
        <v>40</v>
      </c>
      <c r="C178" s="11"/>
      <c r="D178" s="11"/>
      <c r="E178" s="9"/>
      <c r="F178" s="10"/>
    </row>
    <row r="179" s="1" customFormat="1" ht="25" customHeight="1" spans="1:6">
      <c r="A179" s="8" t="s">
        <v>130</v>
      </c>
      <c r="B179" s="8">
        <v>16</v>
      </c>
      <c r="C179" s="8">
        <v>20</v>
      </c>
      <c r="D179" s="8">
        <v>17</v>
      </c>
      <c r="E179" s="9">
        <f>SUM(E180:E181)</f>
        <v>17</v>
      </c>
      <c r="F179" s="10">
        <f>(E179-B179)/B179</f>
        <v>0.0625</v>
      </c>
    </row>
    <row r="180" s="1" customFormat="1" ht="25" customHeight="1" spans="1:6">
      <c r="A180" s="11" t="s">
        <v>131</v>
      </c>
      <c r="B180" s="11">
        <v>9</v>
      </c>
      <c r="C180" s="11">
        <v>9</v>
      </c>
      <c r="D180" s="11">
        <v>8</v>
      </c>
      <c r="E180" s="9">
        <v>8</v>
      </c>
      <c r="F180" s="10">
        <f>(E180-B180)/B180</f>
        <v>-0.111111111111111</v>
      </c>
    </row>
    <row r="181" s="1" customFormat="1" ht="25" customHeight="1" spans="1:6">
      <c r="A181" s="11" t="s">
        <v>132</v>
      </c>
      <c r="B181" s="11">
        <v>7</v>
      </c>
      <c r="C181" s="11">
        <v>11</v>
      </c>
      <c r="D181" s="11">
        <v>9</v>
      </c>
      <c r="E181" s="9">
        <v>9</v>
      </c>
      <c r="F181" s="10">
        <f>(E181-B181)/B181</f>
        <v>0.285714285714286</v>
      </c>
    </row>
    <row r="182" s="1" customFormat="1" ht="25" customHeight="1" spans="1:6">
      <c r="A182" s="8" t="s">
        <v>133</v>
      </c>
      <c r="B182" s="8">
        <v>1</v>
      </c>
      <c r="C182" s="8">
        <v>28</v>
      </c>
      <c r="D182" s="8">
        <v>7</v>
      </c>
      <c r="E182" s="9">
        <f>SUM(E183:E185)</f>
        <v>7</v>
      </c>
      <c r="F182" s="10">
        <f>(E182-B182)/B182</f>
        <v>6</v>
      </c>
    </row>
    <row r="183" s="1" customFormat="1" ht="25" customHeight="1" spans="1:6">
      <c r="A183" s="11" t="s">
        <v>127</v>
      </c>
      <c r="B183" s="11">
        <v>1</v>
      </c>
      <c r="C183" s="11">
        <v>1</v>
      </c>
      <c r="D183" s="11"/>
      <c r="E183" s="9"/>
      <c r="F183" s="10"/>
    </row>
    <row r="184" s="1" customFormat="1" ht="25" customHeight="1" spans="1:6">
      <c r="A184" s="11" t="s">
        <v>134</v>
      </c>
      <c r="B184" s="11"/>
      <c r="C184" s="11"/>
      <c r="D184" s="11">
        <v>7</v>
      </c>
      <c r="E184" s="9">
        <v>7</v>
      </c>
      <c r="F184" s="10"/>
    </row>
    <row r="185" s="1" customFormat="1" ht="25" customHeight="1" spans="1:6">
      <c r="A185" s="11" t="s">
        <v>135</v>
      </c>
      <c r="B185" s="11"/>
      <c r="C185" s="11">
        <v>27</v>
      </c>
      <c r="D185" s="11"/>
      <c r="E185" s="9"/>
      <c r="F185" s="10"/>
    </row>
    <row r="186" s="1" customFormat="1" ht="25" customHeight="1" spans="1:6">
      <c r="A186" s="8" t="s">
        <v>136</v>
      </c>
      <c r="B186" s="8">
        <v>12</v>
      </c>
      <c r="C186" s="8">
        <v>12</v>
      </c>
      <c r="D186" s="8"/>
      <c r="E186" s="9"/>
      <c r="F186" s="10"/>
    </row>
    <row r="187" s="1" customFormat="1" ht="25" customHeight="1" spans="1:6">
      <c r="A187" s="11" t="s">
        <v>137</v>
      </c>
      <c r="B187" s="11">
        <v>12</v>
      </c>
      <c r="C187" s="11">
        <v>12</v>
      </c>
      <c r="D187" s="11"/>
      <c r="E187" s="9"/>
      <c r="F187" s="10"/>
    </row>
    <row r="188" s="1" customFormat="1" ht="25" customHeight="1" spans="1:6">
      <c r="A188" s="8" t="s">
        <v>138</v>
      </c>
      <c r="B188" s="8">
        <v>2869</v>
      </c>
      <c r="C188" s="8">
        <v>200</v>
      </c>
      <c r="D188" s="8">
        <v>50</v>
      </c>
      <c r="E188" s="9">
        <f>SUM(E189:E189)</f>
        <v>50</v>
      </c>
      <c r="F188" s="10">
        <f t="shared" ref="F188:F200" si="8">(E188-B188)/B188</f>
        <v>-0.982572324851865</v>
      </c>
    </row>
    <row r="189" s="1" customFormat="1" ht="25" customHeight="1" spans="1:6">
      <c r="A189" s="11" t="s">
        <v>139</v>
      </c>
      <c r="B189" s="11">
        <v>2869</v>
      </c>
      <c r="C189" s="11">
        <v>200</v>
      </c>
      <c r="D189" s="11">
        <v>50</v>
      </c>
      <c r="E189" s="9">
        <v>50</v>
      </c>
      <c r="F189" s="10">
        <f t="shared" si="8"/>
        <v>-0.982572324851865</v>
      </c>
    </row>
    <row r="190" s="1" customFormat="1" ht="25" customHeight="1" spans="1:6">
      <c r="A190" s="8" t="s">
        <v>140</v>
      </c>
      <c r="B190" s="8">
        <v>561</v>
      </c>
      <c r="C190" s="8">
        <v>383</v>
      </c>
      <c r="D190" s="8">
        <v>694</v>
      </c>
      <c r="E190" s="9">
        <f>SUM(E191,E198,E200,E205,E209)</f>
        <v>533</v>
      </c>
      <c r="F190" s="10">
        <f t="shared" si="8"/>
        <v>-0.0499108734402852</v>
      </c>
    </row>
    <row r="191" s="1" customFormat="1" ht="25" customHeight="1" spans="1:6">
      <c r="A191" s="8" t="s">
        <v>141</v>
      </c>
      <c r="B191" s="8">
        <v>314</v>
      </c>
      <c r="C191" s="8">
        <v>292</v>
      </c>
      <c r="D191" s="8">
        <v>333</v>
      </c>
      <c r="E191" s="9">
        <f>SUM(E192:E197)</f>
        <v>333</v>
      </c>
      <c r="F191" s="10">
        <f t="shared" si="8"/>
        <v>0.0605095541401274</v>
      </c>
    </row>
    <row r="192" s="1" customFormat="1" ht="25" customHeight="1" spans="1:6">
      <c r="A192" s="11" t="s">
        <v>11</v>
      </c>
      <c r="B192" s="11">
        <v>226</v>
      </c>
      <c r="C192" s="11">
        <v>226</v>
      </c>
      <c r="D192" s="11">
        <v>176</v>
      </c>
      <c r="E192" s="9">
        <v>176</v>
      </c>
      <c r="F192" s="10">
        <f t="shared" si="8"/>
        <v>-0.221238938053097</v>
      </c>
    </row>
    <row r="193" s="1" customFormat="1" ht="25" customHeight="1" spans="1:6">
      <c r="A193" s="11" t="s">
        <v>12</v>
      </c>
      <c r="B193" s="11">
        <v>8</v>
      </c>
      <c r="C193" s="11">
        <v>8</v>
      </c>
      <c r="D193" s="11">
        <v>54</v>
      </c>
      <c r="E193" s="9">
        <v>54</v>
      </c>
      <c r="F193" s="10">
        <f t="shared" si="8"/>
        <v>5.75</v>
      </c>
    </row>
    <row r="194" s="1" customFormat="1" ht="25" customHeight="1" spans="1:6">
      <c r="A194" s="11" t="s">
        <v>142</v>
      </c>
      <c r="B194" s="11">
        <v>4</v>
      </c>
      <c r="C194" s="11">
        <v>4</v>
      </c>
      <c r="D194" s="11">
        <v>4</v>
      </c>
      <c r="E194" s="9">
        <v>4</v>
      </c>
      <c r="F194" s="10">
        <f t="shared" si="8"/>
        <v>0</v>
      </c>
    </row>
    <row r="195" s="1" customFormat="1" ht="25" customHeight="1" spans="1:6">
      <c r="A195" s="11" t="s">
        <v>143</v>
      </c>
      <c r="B195" s="11">
        <v>11</v>
      </c>
      <c r="C195" s="11">
        <v>11</v>
      </c>
      <c r="D195" s="11">
        <v>1</v>
      </c>
      <c r="E195" s="9">
        <v>1</v>
      </c>
      <c r="F195" s="10">
        <f t="shared" si="8"/>
        <v>-0.909090909090909</v>
      </c>
    </row>
    <row r="196" s="1" customFormat="1" ht="25" customHeight="1" spans="1:6">
      <c r="A196" s="11" t="s">
        <v>144</v>
      </c>
      <c r="B196" s="11">
        <v>18</v>
      </c>
      <c r="C196" s="11">
        <v>18</v>
      </c>
      <c r="D196" s="11">
        <v>34</v>
      </c>
      <c r="E196" s="9">
        <v>34</v>
      </c>
      <c r="F196" s="10">
        <f t="shared" si="8"/>
        <v>0.888888888888889</v>
      </c>
    </row>
    <row r="197" s="1" customFormat="1" ht="25" customHeight="1" spans="1:6">
      <c r="A197" s="11" t="s">
        <v>145</v>
      </c>
      <c r="B197" s="11">
        <v>47</v>
      </c>
      <c r="C197" s="11">
        <v>25</v>
      </c>
      <c r="D197" s="11">
        <v>64</v>
      </c>
      <c r="E197" s="9">
        <v>64</v>
      </c>
      <c r="F197" s="10">
        <f t="shared" si="8"/>
        <v>0.361702127659574</v>
      </c>
    </row>
    <row r="198" s="1" customFormat="1" ht="25" customHeight="1" spans="1:6">
      <c r="A198" s="8" t="s">
        <v>146</v>
      </c>
      <c r="B198" s="8">
        <v>4</v>
      </c>
      <c r="C198" s="8">
        <v>4</v>
      </c>
      <c r="D198" s="8">
        <v>116</v>
      </c>
      <c r="E198" s="9">
        <f>SUM(E199:E199)</f>
        <v>0</v>
      </c>
      <c r="F198" s="10">
        <f t="shared" si="8"/>
        <v>-1</v>
      </c>
    </row>
    <row r="199" s="1" customFormat="1" ht="25" customHeight="1" spans="1:6">
      <c r="A199" s="11" t="s">
        <v>147</v>
      </c>
      <c r="B199" s="11">
        <v>4</v>
      </c>
      <c r="C199" s="11">
        <v>4</v>
      </c>
      <c r="D199" s="11">
        <v>116</v>
      </c>
      <c r="E199" s="9">
        <v>0</v>
      </c>
      <c r="F199" s="10">
        <f t="shared" si="8"/>
        <v>-1</v>
      </c>
    </row>
    <row r="200" s="1" customFormat="1" ht="25" customHeight="1" spans="1:6">
      <c r="A200" s="8" t="s">
        <v>148</v>
      </c>
      <c r="B200" s="8">
        <v>30</v>
      </c>
      <c r="C200" s="8">
        <v>5</v>
      </c>
      <c r="D200" s="8">
        <v>41</v>
      </c>
      <c r="E200" s="9">
        <f>SUM(E201:E204)</f>
        <v>41</v>
      </c>
      <c r="F200" s="10">
        <f t="shared" si="8"/>
        <v>0.366666666666667</v>
      </c>
    </row>
    <row r="201" s="1" customFormat="1" ht="25" customHeight="1" spans="1:6">
      <c r="A201" s="11" t="s">
        <v>149</v>
      </c>
      <c r="B201" s="11">
        <v>20</v>
      </c>
      <c r="C201" s="11"/>
      <c r="D201" s="11"/>
      <c r="E201" s="9"/>
      <c r="F201" s="10"/>
    </row>
    <row r="202" s="1" customFormat="1" ht="25" customHeight="1" spans="1:6">
      <c r="A202" s="11" t="s">
        <v>150</v>
      </c>
      <c r="B202" s="11">
        <v>1</v>
      </c>
      <c r="C202" s="11"/>
      <c r="D202" s="11">
        <v>1</v>
      </c>
      <c r="E202" s="9">
        <v>1</v>
      </c>
      <c r="F202" s="10">
        <f>(E202-B202)/B202</f>
        <v>0</v>
      </c>
    </row>
    <row r="203" s="1" customFormat="1" ht="25" customHeight="1" spans="1:6">
      <c r="A203" s="11" t="s">
        <v>151</v>
      </c>
      <c r="B203" s="11">
        <v>9</v>
      </c>
      <c r="C203" s="11">
        <v>5</v>
      </c>
      <c r="D203" s="11"/>
      <c r="E203" s="9"/>
      <c r="F203" s="10"/>
    </row>
    <row r="204" s="1" customFormat="1" ht="25" customHeight="1" spans="1:6">
      <c r="A204" s="11" t="s">
        <v>152</v>
      </c>
      <c r="B204" s="11"/>
      <c r="C204" s="11"/>
      <c r="D204" s="11">
        <v>40</v>
      </c>
      <c r="E204" s="9">
        <v>40</v>
      </c>
      <c r="F204" s="10"/>
    </row>
    <row r="205" s="1" customFormat="1" ht="25" customHeight="1" spans="1:6">
      <c r="A205" s="8" t="s">
        <v>153</v>
      </c>
      <c r="B205" s="8">
        <v>22</v>
      </c>
      <c r="C205" s="8">
        <v>22</v>
      </c>
      <c r="D205" s="8">
        <v>66</v>
      </c>
      <c r="E205" s="9">
        <f>SUM(E206:E208)</f>
        <v>66</v>
      </c>
      <c r="F205" s="10">
        <f>(E205-B205)/B205</f>
        <v>2</v>
      </c>
    </row>
    <row r="206" s="1" customFormat="1" ht="25" customHeight="1" spans="1:6">
      <c r="A206" s="11" t="s">
        <v>11</v>
      </c>
      <c r="B206" s="11">
        <v>14</v>
      </c>
      <c r="C206" s="11">
        <v>14</v>
      </c>
      <c r="D206" s="11">
        <v>9</v>
      </c>
      <c r="E206" s="9">
        <v>9</v>
      </c>
      <c r="F206" s="10">
        <f>(E206-B206)/B206</f>
        <v>-0.357142857142857</v>
      </c>
    </row>
    <row r="207" s="1" customFormat="1" ht="25" customHeight="1" spans="1:6">
      <c r="A207" s="11" t="s">
        <v>12</v>
      </c>
      <c r="B207" s="11">
        <v>8</v>
      </c>
      <c r="C207" s="11">
        <v>8</v>
      </c>
      <c r="D207" s="11">
        <v>12</v>
      </c>
      <c r="E207" s="9">
        <v>12</v>
      </c>
      <c r="F207" s="10">
        <f>(E207-B207)/B207</f>
        <v>0.5</v>
      </c>
    </row>
    <row r="208" s="1" customFormat="1" ht="25" customHeight="1" spans="1:6">
      <c r="A208" s="11" t="s">
        <v>154</v>
      </c>
      <c r="B208" s="11"/>
      <c r="C208" s="11"/>
      <c r="D208" s="11">
        <v>45</v>
      </c>
      <c r="E208" s="9">
        <v>45</v>
      </c>
      <c r="F208" s="10"/>
    </row>
    <row r="209" s="1" customFormat="1" ht="25" customHeight="1" spans="1:6">
      <c r="A209" s="8" t="s">
        <v>155</v>
      </c>
      <c r="B209" s="8">
        <v>191</v>
      </c>
      <c r="C209" s="8">
        <v>60</v>
      </c>
      <c r="D209" s="8">
        <v>138</v>
      </c>
      <c r="E209" s="9">
        <f>SUM(E210:E210)</f>
        <v>93</v>
      </c>
      <c r="F209" s="10">
        <f t="shared" ref="F209:F216" si="9">(E209-B209)/B209</f>
        <v>-0.513089005235602</v>
      </c>
    </row>
    <row r="210" s="1" customFormat="1" ht="25" customHeight="1" spans="1:6">
      <c r="A210" s="11" t="s">
        <v>156</v>
      </c>
      <c r="B210" s="11">
        <v>191</v>
      </c>
      <c r="C210" s="11">
        <v>60</v>
      </c>
      <c r="D210" s="11">
        <v>138</v>
      </c>
      <c r="E210" s="9">
        <v>93</v>
      </c>
      <c r="F210" s="10">
        <f t="shared" si="9"/>
        <v>-0.513089005235602</v>
      </c>
    </row>
    <row r="211" s="1" customFormat="1" ht="25" customHeight="1" spans="1:6">
      <c r="A211" s="8" t="s">
        <v>157</v>
      </c>
      <c r="B211" s="8">
        <v>30994</v>
      </c>
      <c r="C211" s="8">
        <v>28917</v>
      </c>
      <c r="D211" s="8">
        <v>50976</v>
      </c>
      <c r="E211" s="9">
        <v>40580</v>
      </c>
      <c r="F211" s="10">
        <f t="shared" si="9"/>
        <v>0.309285668193844</v>
      </c>
    </row>
    <row r="212" s="1" customFormat="1" ht="25" customHeight="1" spans="1:6">
      <c r="A212" s="8" t="s">
        <v>158</v>
      </c>
      <c r="B212" s="8">
        <v>573</v>
      </c>
      <c r="C212" s="8">
        <v>534</v>
      </c>
      <c r="D212" s="8">
        <v>586</v>
      </c>
      <c r="E212" s="9">
        <f>SUM(E213:E219)</f>
        <v>584</v>
      </c>
      <c r="F212" s="10">
        <f t="shared" si="9"/>
        <v>0.0191972076788831</v>
      </c>
    </row>
    <row r="213" s="1" customFormat="1" ht="25" customHeight="1" spans="1:6">
      <c r="A213" s="11" t="s">
        <v>11</v>
      </c>
      <c r="B213" s="11">
        <v>95</v>
      </c>
      <c r="C213" s="11">
        <v>95</v>
      </c>
      <c r="D213" s="11">
        <v>222</v>
      </c>
      <c r="E213" s="9">
        <v>222</v>
      </c>
      <c r="F213" s="10">
        <f t="shared" si="9"/>
        <v>1.33684210526316</v>
      </c>
    </row>
    <row r="214" s="1" customFormat="1" ht="25" customHeight="1" spans="1:6">
      <c r="A214" s="11" t="s">
        <v>12</v>
      </c>
      <c r="B214" s="11">
        <v>32</v>
      </c>
      <c r="C214" s="11">
        <v>32</v>
      </c>
      <c r="D214" s="11">
        <v>76</v>
      </c>
      <c r="E214" s="9">
        <v>76</v>
      </c>
      <c r="F214" s="10">
        <f t="shared" si="9"/>
        <v>1.375</v>
      </c>
    </row>
    <row r="215" s="1" customFormat="1" ht="25" customHeight="1" spans="1:6">
      <c r="A215" s="11" t="s">
        <v>159</v>
      </c>
      <c r="B215" s="11">
        <v>7</v>
      </c>
      <c r="C215" s="11">
        <v>7</v>
      </c>
      <c r="D215" s="11">
        <v>14</v>
      </c>
      <c r="E215" s="9">
        <v>14</v>
      </c>
      <c r="F215" s="10">
        <f t="shared" si="9"/>
        <v>1</v>
      </c>
    </row>
    <row r="216" s="1" customFormat="1" ht="25" customHeight="1" spans="1:6">
      <c r="A216" s="11" t="s">
        <v>160</v>
      </c>
      <c r="B216" s="11">
        <v>160</v>
      </c>
      <c r="C216" s="11">
        <v>150</v>
      </c>
      <c r="D216" s="11">
        <v>59</v>
      </c>
      <c r="E216" s="9">
        <v>59</v>
      </c>
      <c r="F216" s="10">
        <f t="shared" si="9"/>
        <v>-0.63125</v>
      </c>
    </row>
    <row r="217" s="1" customFormat="1" ht="25" customHeight="1" spans="1:6">
      <c r="A217" s="11" t="s">
        <v>161</v>
      </c>
      <c r="B217" s="11">
        <v>67</v>
      </c>
      <c r="C217" s="11">
        <v>65</v>
      </c>
      <c r="D217" s="11"/>
      <c r="E217" s="9"/>
      <c r="F217" s="10"/>
    </row>
    <row r="218" s="1" customFormat="1" ht="25" customHeight="1" spans="1:6">
      <c r="A218" s="11" t="s">
        <v>162</v>
      </c>
      <c r="B218" s="11">
        <v>201</v>
      </c>
      <c r="C218" s="11">
        <v>180</v>
      </c>
      <c r="D218" s="11">
        <v>185</v>
      </c>
      <c r="E218" s="9">
        <v>185</v>
      </c>
      <c r="F218" s="10">
        <f t="shared" ref="F218:F232" si="10">(E218-B218)/B218</f>
        <v>-0.0796019900497512</v>
      </c>
    </row>
    <row r="219" s="1" customFormat="1" ht="25" customHeight="1" spans="1:6">
      <c r="A219" s="11" t="s">
        <v>163</v>
      </c>
      <c r="B219" s="11">
        <v>11</v>
      </c>
      <c r="C219" s="11">
        <v>5</v>
      </c>
      <c r="D219" s="11">
        <v>30</v>
      </c>
      <c r="E219" s="9">
        <v>28</v>
      </c>
      <c r="F219" s="10">
        <f t="shared" si="10"/>
        <v>1.54545454545455</v>
      </c>
    </row>
    <row r="220" s="1" customFormat="1" ht="25" customHeight="1" spans="1:6">
      <c r="A220" s="8" t="s">
        <v>164</v>
      </c>
      <c r="B220" s="8">
        <v>538</v>
      </c>
      <c r="C220" s="8">
        <v>451</v>
      </c>
      <c r="D220" s="8">
        <v>571</v>
      </c>
      <c r="E220" s="9">
        <f>SUM(E221:E225)</f>
        <v>571</v>
      </c>
      <c r="F220" s="10">
        <f t="shared" si="10"/>
        <v>0.0613382899628253</v>
      </c>
    </row>
    <row r="221" s="1" customFormat="1" ht="25" customHeight="1" spans="1:6">
      <c r="A221" s="11" t="s">
        <v>11</v>
      </c>
      <c r="B221" s="11">
        <v>198</v>
      </c>
      <c r="C221" s="11">
        <v>198</v>
      </c>
      <c r="D221" s="11">
        <v>209</v>
      </c>
      <c r="E221" s="9">
        <v>209</v>
      </c>
      <c r="F221" s="10">
        <f t="shared" si="10"/>
        <v>0.0555555555555556</v>
      </c>
    </row>
    <row r="222" s="1" customFormat="1" ht="25" customHeight="1" spans="1:6">
      <c r="A222" s="11" t="s">
        <v>12</v>
      </c>
      <c r="B222" s="11">
        <v>42</v>
      </c>
      <c r="C222" s="11">
        <v>42</v>
      </c>
      <c r="D222" s="11">
        <v>55</v>
      </c>
      <c r="E222" s="9">
        <v>55</v>
      </c>
      <c r="F222" s="10">
        <f t="shared" si="10"/>
        <v>0.30952380952381</v>
      </c>
    </row>
    <row r="223" s="1" customFormat="1" ht="25" customHeight="1" spans="1:6">
      <c r="A223" s="11" t="s">
        <v>165</v>
      </c>
      <c r="B223" s="11">
        <v>117</v>
      </c>
      <c r="C223" s="11">
        <v>117</v>
      </c>
      <c r="D223" s="11">
        <v>120</v>
      </c>
      <c r="E223" s="9">
        <v>120</v>
      </c>
      <c r="F223" s="10">
        <f t="shared" si="10"/>
        <v>0.0256410256410256</v>
      </c>
    </row>
    <row r="224" s="1" customFormat="1" ht="25" customHeight="1" spans="1:6">
      <c r="A224" s="11" t="s">
        <v>166</v>
      </c>
      <c r="B224" s="11">
        <v>6</v>
      </c>
      <c r="C224" s="11">
        <v>6</v>
      </c>
      <c r="D224" s="11">
        <v>4</v>
      </c>
      <c r="E224" s="9">
        <v>4</v>
      </c>
      <c r="F224" s="10">
        <f t="shared" si="10"/>
        <v>-0.333333333333333</v>
      </c>
    </row>
    <row r="225" s="1" customFormat="1" ht="25" customHeight="1" spans="1:6">
      <c r="A225" s="11" t="s">
        <v>167</v>
      </c>
      <c r="B225" s="11">
        <v>175</v>
      </c>
      <c r="C225" s="11">
        <v>88</v>
      </c>
      <c r="D225" s="11">
        <v>183</v>
      </c>
      <c r="E225" s="9">
        <v>183</v>
      </c>
      <c r="F225" s="10">
        <f t="shared" si="10"/>
        <v>0.0457142857142857</v>
      </c>
    </row>
    <row r="226" s="1" customFormat="1" ht="25" customHeight="1" spans="1:6">
      <c r="A226" s="8" t="s">
        <v>168</v>
      </c>
      <c r="B226" s="8">
        <v>617</v>
      </c>
      <c r="C226" s="8">
        <v>617</v>
      </c>
      <c r="D226" s="8">
        <v>1079</v>
      </c>
      <c r="E226" s="9">
        <f>SUM(E227:E228)</f>
        <v>1079</v>
      </c>
      <c r="F226" s="10">
        <f t="shared" si="10"/>
        <v>0.748784440842788</v>
      </c>
    </row>
    <row r="227" s="1" customFormat="1" ht="25" customHeight="1" spans="1:6">
      <c r="A227" s="11" t="s">
        <v>169</v>
      </c>
      <c r="B227" s="11">
        <v>27</v>
      </c>
      <c r="C227" s="11">
        <v>27</v>
      </c>
      <c r="D227" s="11">
        <v>14</v>
      </c>
      <c r="E227" s="9">
        <v>14</v>
      </c>
      <c r="F227" s="10">
        <f t="shared" si="10"/>
        <v>-0.481481481481481</v>
      </c>
    </row>
    <row r="228" s="1" customFormat="1" ht="25" customHeight="1" spans="1:6">
      <c r="A228" s="11" t="s">
        <v>170</v>
      </c>
      <c r="B228" s="11">
        <v>590</v>
      </c>
      <c r="C228" s="11">
        <v>590</v>
      </c>
      <c r="D228" s="11">
        <v>1065</v>
      </c>
      <c r="E228" s="9">
        <v>1065</v>
      </c>
      <c r="F228" s="10">
        <f t="shared" si="10"/>
        <v>0.805084745762712</v>
      </c>
    </row>
    <row r="229" s="1" customFormat="1" ht="25" customHeight="1" spans="1:6">
      <c r="A229" s="8" t="s">
        <v>171</v>
      </c>
      <c r="B229" s="8">
        <v>425</v>
      </c>
      <c r="C229" s="8">
        <v>400</v>
      </c>
      <c r="D229" s="8">
        <v>422</v>
      </c>
      <c r="E229" s="9">
        <f>SUM(E230:E230)</f>
        <v>352</v>
      </c>
      <c r="F229" s="10">
        <f t="shared" si="10"/>
        <v>-0.171764705882353</v>
      </c>
    </row>
    <row r="230" s="1" customFormat="1" ht="25" customHeight="1" spans="1:6">
      <c r="A230" s="11" t="s">
        <v>172</v>
      </c>
      <c r="B230" s="11">
        <v>425</v>
      </c>
      <c r="C230" s="11">
        <v>400</v>
      </c>
      <c r="D230" s="11">
        <v>422</v>
      </c>
      <c r="E230" s="9">
        <v>352</v>
      </c>
      <c r="F230" s="10">
        <f t="shared" si="10"/>
        <v>-0.171764705882353</v>
      </c>
    </row>
    <row r="231" s="1" customFormat="1" ht="25" customHeight="1" spans="1:6">
      <c r="A231" s="8" t="s">
        <v>173</v>
      </c>
      <c r="B231" s="8">
        <v>735</v>
      </c>
      <c r="C231" s="8">
        <v>395</v>
      </c>
      <c r="D231" s="8">
        <v>504</v>
      </c>
      <c r="E231" s="9">
        <f>SUM(E232:E234)</f>
        <v>482</v>
      </c>
      <c r="F231" s="10">
        <f t="shared" si="10"/>
        <v>-0.34421768707483</v>
      </c>
    </row>
    <row r="232" s="1" customFormat="1" ht="25" customHeight="1" spans="1:6">
      <c r="A232" s="11" t="s">
        <v>174</v>
      </c>
      <c r="B232" s="11">
        <v>17</v>
      </c>
      <c r="C232" s="11">
        <v>17</v>
      </c>
      <c r="D232" s="11">
        <v>442</v>
      </c>
      <c r="E232" s="9">
        <v>442</v>
      </c>
      <c r="F232" s="10">
        <f t="shared" si="10"/>
        <v>25</v>
      </c>
    </row>
    <row r="233" s="1" customFormat="1" ht="25" customHeight="1" spans="1:6">
      <c r="A233" s="11" t="s">
        <v>175</v>
      </c>
      <c r="B233" s="11">
        <v>23</v>
      </c>
      <c r="C233" s="11">
        <v>23</v>
      </c>
      <c r="D233" s="11"/>
      <c r="E233" s="9"/>
      <c r="F233" s="10"/>
    </row>
    <row r="234" s="1" customFormat="1" ht="25" customHeight="1" spans="1:6">
      <c r="A234" s="11" t="s">
        <v>176</v>
      </c>
      <c r="B234" s="11">
        <v>695</v>
      </c>
      <c r="C234" s="11">
        <v>355</v>
      </c>
      <c r="D234" s="11">
        <v>62</v>
      </c>
      <c r="E234" s="9">
        <v>40</v>
      </c>
      <c r="F234" s="10">
        <f t="shared" ref="F234:F241" si="11">(E234-B234)/B234</f>
        <v>-0.942446043165468</v>
      </c>
    </row>
    <row r="235" s="1" customFormat="1" ht="25" customHeight="1" spans="1:6">
      <c r="A235" s="8" t="s">
        <v>177</v>
      </c>
      <c r="B235" s="8">
        <v>325</v>
      </c>
      <c r="C235" s="8">
        <v>325</v>
      </c>
      <c r="D235" s="8">
        <v>725</v>
      </c>
      <c r="E235" s="9">
        <f>SUM(E236:E239)</f>
        <v>725</v>
      </c>
      <c r="F235" s="10">
        <f t="shared" si="11"/>
        <v>1.23076923076923</v>
      </c>
    </row>
    <row r="236" s="1" customFormat="1" ht="25" customHeight="1" spans="1:6">
      <c r="A236" s="11" t="s">
        <v>178</v>
      </c>
      <c r="B236" s="11">
        <v>26</v>
      </c>
      <c r="C236" s="11">
        <v>26</v>
      </c>
      <c r="D236" s="11">
        <v>1</v>
      </c>
      <c r="E236" s="9">
        <v>1</v>
      </c>
      <c r="F236" s="10">
        <f t="shared" si="11"/>
        <v>-0.961538461538462</v>
      </c>
    </row>
    <row r="237" s="1" customFormat="1" ht="25" customHeight="1" spans="1:6">
      <c r="A237" s="11" t="s">
        <v>179</v>
      </c>
      <c r="B237" s="11">
        <v>4</v>
      </c>
      <c r="C237" s="11">
        <v>4</v>
      </c>
      <c r="D237" s="11">
        <v>20</v>
      </c>
      <c r="E237" s="9">
        <v>20</v>
      </c>
      <c r="F237" s="10">
        <f t="shared" si="11"/>
        <v>4</v>
      </c>
    </row>
    <row r="238" s="1" customFormat="1" ht="25" customHeight="1" spans="1:6">
      <c r="A238" s="11" t="s">
        <v>180</v>
      </c>
      <c r="B238" s="11">
        <v>12</v>
      </c>
      <c r="C238" s="11">
        <v>12</v>
      </c>
      <c r="D238" s="11">
        <v>370</v>
      </c>
      <c r="E238" s="9">
        <v>370</v>
      </c>
      <c r="F238" s="10">
        <f t="shared" si="11"/>
        <v>29.8333333333333</v>
      </c>
    </row>
    <row r="239" s="1" customFormat="1" ht="25" customHeight="1" spans="1:6">
      <c r="A239" s="11" t="s">
        <v>181</v>
      </c>
      <c r="B239" s="11">
        <v>283</v>
      </c>
      <c r="C239" s="11">
        <v>283</v>
      </c>
      <c r="D239" s="11">
        <v>334</v>
      </c>
      <c r="E239" s="9">
        <v>334</v>
      </c>
      <c r="F239" s="10">
        <f t="shared" si="11"/>
        <v>0.180212014134276</v>
      </c>
    </row>
    <row r="240" s="1" customFormat="1" ht="25" customHeight="1" spans="1:6">
      <c r="A240" s="8" t="s">
        <v>182</v>
      </c>
      <c r="B240" s="8">
        <v>5</v>
      </c>
      <c r="C240" s="8">
        <v>3</v>
      </c>
      <c r="D240" s="8">
        <v>4</v>
      </c>
      <c r="E240" s="9">
        <f>SUM(E241:E242)</f>
        <v>4</v>
      </c>
      <c r="F240" s="10">
        <f t="shared" si="11"/>
        <v>-0.2</v>
      </c>
    </row>
    <row r="241" s="1" customFormat="1" ht="25" customHeight="1" spans="1:6">
      <c r="A241" s="11" t="s">
        <v>183</v>
      </c>
      <c r="B241" s="12">
        <v>5</v>
      </c>
      <c r="C241" s="11"/>
      <c r="D241" s="11">
        <v>4</v>
      </c>
      <c r="E241" s="9">
        <v>4</v>
      </c>
      <c r="F241" s="10">
        <f t="shared" si="11"/>
        <v>-0.2</v>
      </c>
    </row>
    <row r="242" s="1" customFormat="1" ht="25" customHeight="1" spans="1:6">
      <c r="A242" s="11" t="s">
        <v>184</v>
      </c>
      <c r="B242" s="11"/>
      <c r="C242" s="11">
        <v>3</v>
      </c>
      <c r="D242" s="11"/>
      <c r="E242" s="9"/>
      <c r="F242" s="10"/>
    </row>
    <row r="243" s="1" customFormat="1" ht="25" customHeight="1" spans="1:6">
      <c r="A243" s="8" t="s">
        <v>185</v>
      </c>
      <c r="B243" s="8">
        <v>14</v>
      </c>
      <c r="C243" s="8">
        <v>6</v>
      </c>
      <c r="D243" s="8">
        <v>15</v>
      </c>
      <c r="E243" s="9">
        <f>SUM(E244:E245)</f>
        <v>15</v>
      </c>
      <c r="F243" s="10">
        <f t="shared" ref="F243:F248" si="12">(E243-B243)/B243</f>
        <v>0.0714285714285714</v>
      </c>
    </row>
    <row r="244" s="1" customFormat="1" ht="25" customHeight="1" spans="1:6">
      <c r="A244" s="11" t="s">
        <v>186</v>
      </c>
      <c r="B244" s="11">
        <v>6</v>
      </c>
      <c r="C244" s="11">
        <v>6</v>
      </c>
      <c r="D244" s="11">
        <v>9</v>
      </c>
      <c r="E244" s="9">
        <v>9</v>
      </c>
      <c r="F244" s="10">
        <f t="shared" si="12"/>
        <v>0.5</v>
      </c>
    </row>
    <row r="245" s="1" customFormat="1" ht="25" customHeight="1" spans="1:6">
      <c r="A245" s="11" t="s">
        <v>187</v>
      </c>
      <c r="B245" s="11">
        <v>8</v>
      </c>
      <c r="C245" s="11"/>
      <c r="D245" s="11">
        <v>6</v>
      </c>
      <c r="E245" s="9">
        <v>6</v>
      </c>
      <c r="F245" s="10">
        <f t="shared" si="12"/>
        <v>-0.25</v>
      </c>
    </row>
    <row r="246" s="1" customFormat="1" ht="25" customHeight="1" spans="1:6">
      <c r="A246" s="8" t="s">
        <v>188</v>
      </c>
      <c r="B246" s="8">
        <v>120</v>
      </c>
      <c r="C246" s="8">
        <v>30</v>
      </c>
      <c r="D246" s="8">
        <v>61</v>
      </c>
      <c r="E246" s="9">
        <f>SUM(E247:E250)</f>
        <v>61</v>
      </c>
      <c r="F246" s="10">
        <f t="shared" si="12"/>
        <v>-0.491666666666667</v>
      </c>
    </row>
    <row r="247" s="1" customFormat="1" ht="25" customHeight="1" spans="1:6">
      <c r="A247" s="11" t="s">
        <v>11</v>
      </c>
      <c r="B247" s="11">
        <v>16</v>
      </c>
      <c r="C247" s="11">
        <v>16</v>
      </c>
      <c r="D247" s="11">
        <v>4</v>
      </c>
      <c r="E247" s="9">
        <v>4</v>
      </c>
      <c r="F247" s="10">
        <f t="shared" si="12"/>
        <v>-0.75</v>
      </c>
    </row>
    <row r="248" s="1" customFormat="1" ht="25" customHeight="1" spans="1:6">
      <c r="A248" s="11" t="s">
        <v>12</v>
      </c>
      <c r="B248" s="11">
        <v>14</v>
      </c>
      <c r="C248" s="11">
        <v>14</v>
      </c>
      <c r="D248" s="11">
        <v>14</v>
      </c>
      <c r="E248" s="9">
        <v>14</v>
      </c>
      <c r="F248" s="10">
        <f t="shared" si="12"/>
        <v>0</v>
      </c>
    </row>
    <row r="249" s="1" customFormat="1" ht="25" customHeight="1" spans="1:6">
      <c r="A249" s="11" t="s">
        <v>189</v>
      </c>
      <c r="B249" s="11"/>
      <c r="C249" s="11"/>
      <c r="D249" s="11">
        <v>19</v>
      </c>
      <c r="E249" s="9">
        <v>19</v>
      </c>
      <c r="F249" s="10"/>
    </row>
    <row r="250" s="1" customFormat="1" ht="25" customHeight="1" spans="1:6">
      <c r="A250" s="11" t="s">
        <v>190</v>
      </c>
      <c r="B250" s="11"/>
      <c r="C250" s="11"/>
      <c r="D250" s="11">
        <v>24</v>
      </c>
      <c r="E250" s="9">
        <v>24</v>
      </c>
      <c r="F250" s="10"/>
    </row>
    <row r="251" s="1" customFormat="1" ht="25" customHeight="1" spans="1:6">
      <c r="A251" s="8" t="s">
        <v>191</v>
      </c>
      <c r="B251" s="8">
        <v>1030</v>
      </c>
      <c r="C251" s="8">
        <v>515</v>
      </c>
      <c r="D251" s="8">
        <v>987</v>
      </c>
      <c r="E251" s="9">
        <f>SUM(E252:E255)</f>
        <v>977</v>
      </c>
      <c r="F251" s="10">
        <f>(E251-B251)/B251</f>
        <v>-0.0514563106796116</v>
      </c>
    </row>
    <row r="252" s="1" customFormat="1" ht="25" customHeight="1" spans="1:6">
      <c r="A252" s="11" t="s">
        <v>192</v>
      </c>
      <c r="B252" s="11">
        <v>1010</v>
      </c>
      <c r="C252" s="11">
        <v>480</v>
      </c>
      <c r="D252" s="11">
        <v>830</v>
      </c>
      <c r="E252" s="9">
        <v>830</v>
      </c>
      <c r="F252" s="10">
        <f>(E252-B252)/B252</f>
        <v>-0.178217821782178</v>
      </c>
    </row>
    <row r="253" s="1" customFormat="1" ht="25" customHeight="1" spans="1:6">
      <c r="A253" s="11" t="s">
        <v>193</v>
      </c>
      <c r="B253" s="11"/>
      <c r="C253" s="11"/>
      <c r="D253" s="11">
        <v>140</v>
      </c>
      <c r="E253" s="9">
        <v>130</v>
      </c>
      <c r="F253" s="10"/>
    </row>
    <row r="254" s="1" customFormat="1" ht="25" customHeight="1" spans="1:6">
      <c r="A254" s="11" t="s">
        <v>194</v>
      </c>
      <c r="B254" s="11"/>
      <c r="C254" s="11"/>
      <c r="D254" s="11">
        <v>15</v>
      </c>
      <c r="E254" s="9">
        <v>15</v>
      </c>
      <c r="F254" s="10"/>
    </row>
    <row r="255" s="1" customFormat="1" ht="25" customHeight="1" spans="1:6">
      <c r="A255" s="11" t="s">
        <v>195</v>
      </c>
      <c r="B255" s="11">
        <v>20</v>
      </c>
      <c r="C255" s="11">
        <v>35</v>
      </c>
      <c r="D255" s="11">
        <v>2</v>
      </c>
      <c r="E255" s="9">
        <v>2</v>
      </c>
      <c r="F255" s="10">
        <f>(E255-B255)/B255</f>
        <v>-0.9</v>
      </c>
    </row>
    <row r="256" s="1" customFormat="1" ht="25" customHeight="1" spans="1:6">
      <c r="A256" s="8" t="s">
        <v>196</v>
      </c>
      <c r="B256" s="8"/>
      <c r="C256" s="8">
        <v>42</v>
      </c>
      <c r="D256" s="8"/>
      <c r="E256" s="9"/>
      <c r="F256" s="10"/>
    </row>
    <row r="257" s="1" customFormat="1" ht="25" customHeight="1" spans="1:6">
      <c r="A257" s="11" t="s">
        <v>197</v>
      </c>
      <c r="B257" s="11"/>
      <c r="C257" s="11">
        <v>42</v>
      </c>
      <c r="D257" s="11"/>
      <c r="E257" s="9"/>
      <c r="F257" s="10"/>
    </row>
    <row r="258" s="1" customFormat="1" ht="25" customHeight="1" spans="1:6">
      <c r="A258" s="8" t="s">
        <v>198</v>
      </c>
      <c r="B258" s="8">
        <v>3640</v>
      </c>
      <c r="C258" s="8">
        <v>2908</v>
      </c>
      <c r="D258" s="8">
        <v>3382</v>
      </c>
      <c r="E258" s="9">
        <f>SUM(E259:E260)</f>
        <v>3382</v>
      </c>
      <c r="F258" s="10">
        <f t="shared" ref="F258:F265" si="13">(E258-B258)/B258</f>
        <v>-0.0708791208791209</v>
      </c>
    </row>
    <row r="259" s="1" customFormat="1" ht="25" customHeight="1" spans="1:6">
      <c r="A259" s="11" t="s">
        <v>199</v>
      </c>
      <c r="B259" s="11">
        <v>2040</v>
      </c>
      <c r="C259" s="11">
        <v>2144</v>
      </c>
      <c r="D259" s="11"/>
      <c r="E259" s="9">
        <v>2982</v>
      </c>
      <c r="F259" s="10">
        <f t="shared" si="13"/>
        <v>0.461764705882353</v>
      </c>
    </row>
    <row r="260" s="1" customFormat="1" ht="25" customHeight="1" spans="1:6">
      <c r="A260" s="11" t="s">
        <v>200</v>
      </c>
      <c r="B260" s="11">
        <v>1600</v>
      </c>
      <c r="C260" s="11">
        <v>764</v>
      </c>
      <c r="D260" s="11"/>
      <c r="E260" s="9">
        <v>400</v>
      </c>
      <c r="F260" s="10">
        <f t="shared" si="13"/>
        <v>-0.75</v>
      </c>
    </row>
    <row r="261" s="1" customFormat="1" ht="25" customHeight="1" spans="1:6">
      <c r="A261" s="8" t="s">
        <v>201</v>
      </c>
      <c r="B261" s="8">
        <v>70</v>
      </c>
      <c r="C261" s="8">
        <v>33</v>
      </c>
      <c r="D261" s="8">
        <v>33</v>
      </c>
      <c r="E261" s="9">
        <f>SUM(E262:E263)</f>
        <v>33</v>
      </c>
      <c r="F261" s="10">
        <f t="shared" si="13"/>
        <v>-0.528571428571429</v>
      </c>
    </row>
    <row r="262" s="1" customFormat="1" ht="25" customHeight="1" spans="1:6">
      <c r="A262" s="11" t="s">
        <v>202</v>
      </c>
      <c r="B262" s="11">
        <v>66</v>
      </c>
      <c r="C262" s="11">
        <v>26</v>
      </c>
      <c r="D262" s="11">
        <v>26</v>
      </c>
      <c r="E262" s="9">
        <v>26</v>
      </c>
      <c r="F262" s="10">
        <f t="shared" si="13"/>
        <v>-0.606060606060606</v>
      </c>
    </row>
    <row r="263" s="1" customFormat="1" ht="25" customHeight="1" spans="1:6">
      <c r="A263" s="11" t="s">
        <v>203</v>
      </c>
      <c r="B263" s="11">
        <v>4</v>
      </c>
      <c r="C263" s="11">
        <v>7</v>
      </c>
      <c r="D263" s="11">
        <v>7</v>
      </c>
      <c r="E263" s="9">
        <v>7</v>
      </c>
      <c r="F263" s="10">
        <f t="shared" si="13"/>
        <v>0.75</v>
      </c>
    </row>
    <row r="264" s="1" customFormat="1" ht="25" customHeight="1" spans="1:6">
      <c r="A264" s="8" t="s">
        <v>204</v>
      </c>
      <c r="B264" s="8">
        <v>138</v>
      </c>
      <c r="C264" s="8">
        <v>32</v>
      </c>
      <c r="D264" s="8">
        <v>141</v>
      </c>
      <c r="E264" s="9">
        <f>SUM(E265:E265)</f>
        <v>141</v>
      </c>
      <c r="F264" s="10">
        <f t="shared" si="13"/>
        <v>0.0217391304347826</v>
      </c>
    </row>
    <row r="265" s="1" customFormat="1" ht="25" customHeight="1" spans="1:6">
      <c r="A265" s="11" t="s">
        <v>205</v>
      </c>
      <c r="B265" s="11">
        <v>138</v>
      </c>
      <c r="C265" s="11">
        <v>32</v>
      </c>
      <c r="D265" s="11">
        <v>141</v>
      </c>
      <c r="E265" s="9">
        <v>141</v>
      </c>
      <c r="F265" s="10">
        <f t="shared" si="13"/>
        <v>0.0217391304347826</v>
      </c>
    </row>
    <row r="266" s="1" customFormat="1" ht="25" customHeight="1" spans="1:6">
      <c r="A266" s="8" t="s">
        <v>206</v>
      </c>
      <c r="B266" s="8"/>
      <c r="C266" s="8">
        <v>4</v>
      </c>
      <c r="D266" s="8"/>
      <c r="E266" s="9"/>
      <c r="F266" s="10"/>
    </row>
    <row r="267" s="1" customFormat="1" ht="25" customHeight="1" spans="1:6">
      <c r="A267" s="11" t="s">
        <v>207</v>
      </c>
      <c r="B267" s="11"/>
      <c r="C267" s="11">
        <v>4</v>
      </c>
      <c r="D267" s="11"/>
      <c r="E267" s="9"/>
      <c r="F267" s="10"/>
    </row>
    <row r="268" s="1" customFormat="1" ht="25" customHeight="1" spans="1:6">
      <c r="A268" s="8" t="s">
        <v>208</v>
      </c>
      <c r="B268" s="8">
        <v>20790</v>
      </c>
      <c r="C268" s="8">
        <v>20971</v>
      </c>
      <c r="D268" s="8">
        <v>39029</v>
      </c>
      <c r="E268" s="9">
        <f>SUM(E269:E271)</f>
        <v>28800</v>
      </c>
      <c r="F268" s="10">
        <f>(E268-B268)/B268</f>
        <v>0.385281385281385</v>
      </c>
    </row>
    <row r="269" s="1" customFormat="1" ht="25" customHeight="1" spans="1:6">
      <c r="A269" s="11" t="s">
        <v>209</v>
      </c>
      <c r="B269" s="11">
        <v>20084</v>
      </c>
      <c r="C269" s="11">
        <v>20324</v>
      </c>
      <c r="D269" s="11">
        <v>38744</v>
      </c>
      <c r="E269" s="9">
        <v>28515</v>
      </c>
      <c r="F269" s="10">
        <f>(E269-B269)/B269</f>
        <v>0.419786895040829</v>
      </c>
    </row>
    <row r="270" s="1" customFormat="1" ht="25" customHeight="1" spans="1:6">
      <c r="A270" s="11" t="s">
        <v>210</v>
      </c>
      <c r="B270" s="11">
        <v>676</v>
      </c>
      <c r="C270" s="11">
        <v>647</v>
      </c>
      <c r="D270" s="11">
        <v>201</v>
      </c>
      <c r="E270" s="9">
        <v>201</v>
      </c>
      <c r="F270" s="10">
        <f>(E270-B270)/B270</f>
        <v>-0.702662721893491</v>
      </c>
    </row>
    <row r="271" s="1" customFormat="1" ht="25" customHeight="1" spans="1:6">
      <c r="A271" s="11" t="s">
        <v>211</v>
      </c>
      <c r="B271" s="11">
        <v>30</v>
      </c>
      <c r="C271" s="11"/>
      <c r="D271" s="11">
        <v>84</v>
      </c>
      <c r="E271" s="9">
        <v>84</v>
      </c>
      <c r="F271" s="10">
        <f>(E271-B271)/B271</f>
        <v>1.8</v>
      </c>
    </row>
    <row r="272" s="1" customFormat="1" ht="25" customHeight="1" spans="1:6">
      <c r="A272" s="8" t="s">
        <v>212</v>
      </c>
      <c r="B272" s="8">
        <v>1253</v>
      </c>
      <c r="C272" s="8">
        <v>1215</v>
      </c>
      <c r="D272" s="8">
        <v>2470</v>
      </c>
      <c r="E272" s="9">
        <f>SUM(E273:E275)</f>
        <v>2470</v>
      </c>
      <c r="F272" s="10">
        <f>(E272-B272)/B272</f>
        <v>0.971268954509178</v>
      </c>
    </row>
    <row r="273" s="1" customFormat="1" ht="25" customHeight="1" spans="1:6">
      <c r="A273" s="11" t="s">
        <v>213</v>
      </c>
      <c r="B273" s="11">
        <v>3</v>
      </c>
      <c r="C273" s="11"/>
      <c r="D273" s="11">
        <v>25</v>
      </c>
      <c r="E273" s="9">
        <v>25</v>
      </c>
      <c r="F273" s="10">
        <f t="shared" ref="F273:F281" si="14">(E273-B273)/B273</f>
        <v>7.33333333333333</v>
      </c>
    </row>
    <row r="274" s="1" customFormat="1" ht="25" customHeight="1" spans="1:6">
      <c r="A274" s="11" t="s">
        <v>214</v>
      </c>
      <c r="B274" s="11">
        <v>32</v>
      </c>
      <c r="C274" s="11"/>
      <c r="D274" s="11">
        <v>67</v>
      </c>
      <c r="E274" s="9">
        <v>67</v>
      </c>
      <c r="F274" s="10">
        <f t="shared" si="14"/>
        <v>1.09375</v>
      </c>
    </row>
    <row r="275" s="1" customFormat="1" ht="25" customHeight="1" spans="1:6">
      <c r="A275" s="11" t="s">
        <v>215</v>
      </c>
      <c r="B275" s="11">
        <v>1218</v>
      </c>
      <c r="C275" s="11">
        <v>1215</v>
      </c>
      <c r="D275" s="11">
        <v>2378</v>
      </c>
      <c r="E275" s="9">
        <v>2378</v>
      </c>
      <c r="F275" s="10">
        <f t="shared" si="14"/>
        <v>0.952380952380952</v>
      </c>
    </row>
    <row r="276" s="1" customFormat="1" ht="25" customHeight="1" spans="1:6">
      <c r="A276" s="8" t="s">
        <v>216</v>
      </c>
      <c r="B276" s="8">
        <v>721</v>
      </c>
      <c r="C276" s="8">
        <v>436</v>
      </c>
      <c r="D276" s="8">
        <v>967</v>
      </c>
      <c r="E276" s="9">
        <f>E277</f>
        <v>904</v>
      </c>
      <c r="F276" s="10">
        <f t="shared" si="14"/>
        <v>0.253814147018031</v>
      </c>
    </row>
    <row r="277" s="1" customFormat="1" ht="25" customHeight="1" spans="1:6">
      <c r="A277" s="11" t="s">
        <v>217</v>
      </c>
      <c r="B277" s="11">
        <v>721</v>
      </c>
      <c r="C277" s="11">
        <v>436</v>
      </c>
      <c r="D277" s="11">
        <v>967</v>
      </c>
      <c r="E277" s="9">
        <v>904</v>
      </c>
      <c r="F277" s="10">
        <f t="shared" si="14"/>
        <v>0.253814147018031</v>
      </c>
    </row>
    <row r="278" s="1" customFormat="1" ht="25" customHeight="1" spans="1:6">
      <c r="A278" s="8" t="s">
        <v>218</v>
      </c>
      <c r="B278" s="8">
        <v>12220</v>
      </c>
      <c r="C278" s="8">
        <v>10460</v>
      </c>
      <c r="D278" s="8">
        <v>11102</v>
      </c>
      <c r="E278" s="9">
        <v>10971</v>
      </c>
      <c r="F278" s="10">
        <f t="shared" si="14"/>
        <v>-0.102209492635025</v>
      </c>
    </row>
    <row r="279" s="1" customFormat="1" ht="25" customHeight="1" spans="1:6">
      <c r="A279" s="8" t="s">
        <v>219</v>
      </c>
      <c r="B279" s="8">
        <v>1225</v>
      </c>
      <c r="C279" s="8">
        <v>1225</v>
      </c>
      <c r="D279" s="8">
        <v>417</v>
      </c>
      <c r="E279" s="9">
        <f>SUM(E280:E282)</f>
        <v>417</v>
      </c>
      <c r="F279" s="10">
        <f t="shared" si="14"/>
        <v>-0.659591836734694</v>
      </c>
    </row>
    <row r="280" s="1" customFormat="1" ht="25" customHeight="1" spans="1:6">
      <c r="A280" s="11" t="s">
        <v>11</v>
      </c>
      <c r="B280" s="11">
        <v>1162</v>
      </c>
      <c r="C280" s="11">
        <v>1162</v>
      </c>
      <c r="D280" s="11">
        <v>110</v>
      </c>
      <c r="E280" s="9">
        <v>110</v>
      </c>
      <c r="F280" s="10">
        <f t="shared" si="14"/>
        <v>-0.905335628227194</v>
      </c>
    </row>
    <row r="281" s="1" customFormat="1" ht="25" customHeight="1" spans="1:6">
      <c r="A281" s="11" t="s">
        <v>12</v>
      </c>
      <c r="B281" s="11">
        <v>63</v>
      </c>
      <c r="C281" s="11">
        <v>63</v>
      </c>
      <c r="D281" s="11">
        <v>255</v>
      </c>
      <c r="E281" s="9">
        <v>255</v>
      </c>
      <c r="F281" s="10">
        <f t="shared" si="14"/>
        <v>3.04761904761905</v>
      </c>
    </row>
    <row r="282" s="1" customFormat="1" ht="25" customHeight="1" spans="1:6">
      <c r="A282" s="11" t="s">
        <v>220</v>
      </c>
      <c r="B282" s="11"/>
      <c r="C282" s="11"/>
      <c r="D282" s="11">
        <v>52</v>
      </c>
      <c r="E282" s="9">
        <v>52</v>
      </c>
      <c r="F282" s="10"/>
    </row>
    <row r="283" s="1" customFormat="1" ht="25" customHeight="1" spans="1:6">
      <c r="A283" s="8" t="s">
        <v>221</v>
      </c>
      <c r="B283" s="8">
        <v>860</v>
      </c>
      <c r="C283" s="8">
        <v>613</v>
      </c>
      <c r="D283" s="8">
        <v>610</v>
      </c>
      <c r="E283" s="9">
        <f>SUM(E284:E285)</f>
        <v>610</v>
      </c>
      <c r="F283" s="10">
        <f t="shared" ref="F283:F289" si="15">(E283-B283)/B283</f>
        <v>-0.290697674418605</v>
      </c>
    </row>
    <row r="284" s="1" customFormat="1" ht="25" customHeight="1" spans="1:6">
      <c r="A284" s="11" t="s">
        <v>222</v>
      </c>
      <c r="B284" s="11">
        <v>717</v>
      </c>
      <c r="C284" s="11">
        <v>530</v>
      </c>
      <c r="D284" s="11">
        <v>605</v>
      </c>
      <c r="E284" s="9">
        <v>605</v>
      </c>
      <c r="F284" s="10">
        <f t="shared" si="15"/>
        <v>-0.156206415620642</v>
      </c>
    </row>
    <row r="285" s="1" customFormat="1" ht="25" customHeight="1" spans="1:6">
      <c r="A285" s="11" t="s">
        <v>223</v>
      </c>
      <c r="B285" s="11">
        <v>143</v>
      </c>
      <c r="C285" s="11">
        <v>83</v>
      </c>
      <c r="D285" s="11">
        <v>5</v>
      </c>
      <c r="E285" s="9">
        <v>5</v>
      </c>
      <c r="F285" s="10">
        <f t="shared" si="15"/>
        <v>-0.965034965034965</v>
      </c>
    </row>
    <row r="286" s="1" customFormat="1" ht="25" customHeight="1" spans="1:6">
      <c r="A286" s="8" t="s">
        <v>224</v>
      </c>
      <c r="B286" s="8">
        <v>1429</v>
      </c>
      <c r="C286" s="8">
        <v>930</v>
      </c>
      <c r="D286" s="8">
        <v>1630</v>
      </c>
      <c r="E286" s="9">
        <f>SUM(E287:E293)</f>
        <v>1516</v>
      </c>
      <c r="F286" s="10">
        <f t="shared" si="15"/>
        <v>0.0608817354793562</v>
      </c>
    </row>
    <row r="287" s="1" customFormat="1" ht="25" customHeight="1" spans="1:6">
      <c r="A287" s="11" t="s">
        <v>225</v>
      </c>
      <c r="B287" s="11">
        <v>223</v>
      </c>
      <c r="C287" s="11">
        <v>223</v>
      </c>
      <c r="D287" s="11">
        <v>178</v>
      </c>
      <c r="E287" s="9">
        <v>178</v>
      </c>
      <c r="F287" s="10">
        <f t="shared" si="15"/>
        <v>-0.201793721973094</v>
      </c>
    </row>
    <row r="288" s="1" customFormat="1" ht="25" customHeight="1" spans="1:6">
      <c r="A288" s="11" t="s">
        <v>226</v>
      </c>
      <c r="B288" s="11">
        <v>64</v>
      </c>
      <c r="C288" s="11">
        <v>64</v>
      </c>
      <c r="D288" s="11">
        <v>21</v>
      </c>
      <c r="E288" s="9">
        <v>21</v>
      </c>
      <c r="F288" s="10">
        <f t="shared" si="15"/>
        <v>-0.671875</v>
      </c>
    </row>
    <row r="289" s="1" customFormat="1" ht="25" customHeight="1" spans="1:6">
      <c r="A289" s="11" t="s">
        <v>227</v>
      </c>
      <c r="B289" s="11">
        <v>156</v>
      </c>
      <c r="C289" s="11">
        <v>156</v>
      </c>
      <c r="D289" s="11">
        <v>121</v>
      </c>
      <c r="E289" s="9">
        <v>121</v>
      </c>
      <c r="F289" s="10">
        <f t="shared" si="15"/>
        <v>-0.224358974358974</v>
      </c>
    </row>
    <row r="290" s="1" customFormat="1" ht="25" customHeight="1" spans="1:6">
      <c r="A290" s="11" t="s">
        <v>228</v>
      </c>
      <c r="B290" s="11"/>
      <c r="C290" s="11"/>
      <c r="D290" s="11">
        <v>20</v>
      </c>
      <c r="E290" s="9">
        <v>20</v>
      </c>
      <c r="F290" s="10"/>
    </row>
    <row r="291" s="1" customFormat="1" ht="25" customHeight="1" spans="1:6">
      <c r="A291" s="11" t="s">
        <v>229</v>
      </c>
      <c r="B291" s="11">
        <v>228</v>
      </c>
      <c r="C291" s="11"/>
      <c r="D291" s="11">
        <v>894</v>
      </c>
      <c r="E291" s="9">
        <v>894</v>
      </c>
      <c r="F291" s="10">
        <f>(E291-B291)/B291</f>
        <v>2.92105263157895</v>
      </c>
    </row>
    <row r="292" s="1" customFormat="1" ht="25" customHeight="1" spans="1:6">
      <c r="A292" s="11" t="s">
        <v>230</v>
      </c>
      <c r="B292" s="11"/>
      <c r="C292" s="11"/>
      <c r="D292" s="11">
        <v>13</v>
      </c>
      <c r="E292" s="9">
        <v>13</v>
      </c>
      <c r="F292" s="10"/>
    </row>
    <row r="293" s="1" customFormat="1" ht="25" customHeight="1" spans="1:6">
      <c r="A293" s="11" t="s">
        <v>231</v>
      </c>
      <c r="B293" s="11">
        <v>758</v>
      </c>
      <c r="C293" s="11">
        <v>487</v>
      </c>
      <c r="D293" s="11">
        <f>D286+E293-E286</f>
        <v>383</v>
      </c>
      <c r="E293" s="9">
        <v>269</v>
      </c>
      <c r="F293" s="10">
        <f>(E293-B293)/B293</f>
        <v>-0.645118733509235</v>
      </c>
    </row>
    <row r="294" s="1" customFormat="1" ht="25" customHeight="1" spans="1:6">
      <c r="A294" s="8" t="s">
        <v>232</v>
      </c>
      <c r="B294" s="8"/>
      <c r="C294" s="8"/>
      <c r="D294" s="8">
        <v>20</v>
      </c>
      <c r="E294" s="9">
        <f>SUM(E295:E295)</f>
        <v>20</v>
      </c>
      <c r="F294" s="10"/>
    </row>
    <row r="295" s="1" customFormat="1" ht="25" customHeight="1" spans="1:6">
      <c r="A295" s="11" t="s">
        <v>233</v>
      </c>
      <c r="B295" s="11"/>
      <c r="C295" s="11"/>
      <c r="D295" s="11">
        <v>20</v>
      </c>
      <c r="E295" s="9">
        <v>20</v>
      </c>
      <c r="F295" s="10"/>
    </row>
    <row r="296" s="1" customFormat="1" ht="25" customHeight="1" spans="1:6">
      <c r="A296" s="8" t="s">
        <v>234</v>
      </c>
      <c r="B296" s="8">
        <v>420</v>
      </c>
      <c r="C296" s="8">
        <v>83</v>
      </c>
      <c r="D296" s="8">
        <v>900</v>
      </c>
      <c r="E296" s="9">
        <f>SUM(E297:E299)</f>
        <v>900</v>
      </c>
      <c r="F296" s="10">
        <f>(E296-B296)/B296</f>
        <v>1.14285714285714</v>
      </c>
    </row>
    <row r="297" s="1" customFormat="1" ht="25" customHeight="1" spans="1:6">
      <c r="A297" s="11" t="s">
        <v>235</v>
      </c>
      <c r="B297" s="11"/>
      <c r="C297" s="11"/>
      <c r="D297" s="9">
        <v>5</v>
      </c>
      <c r="E297" s="9">
        <v>5</v>
      </c>
      <c r="F297" s="10"/>
    </row>
    <row r="298" s="1" customFormat="1" ht="25" customHeight="1" spans="1:6">
      <c r="A298" s="11" t="s">
        <v>236</v>
      </c>
      <c r="B298" s="11">
        <v>63</v>
      </c>
      <c r="C298" s="11">
        <v>63</v>
      </c>
      <c r="D298" s="9">
        <v>320</v>
      </c>
      <c r="E298" s="9">
        <v>320</v>
      </c>
      <c r="F298" s="10">
        <f>(E298-B298)/B298</f>
        <v>4.07936507936508</v>
      </c>
    </row>
    <row r="299" s="1" customFormat="1" ht="25" customHeight="1" spans="1:6">
      <c r="A299" s="11" t="s">
        <v>237</v>
      </c>
      <c r="B299" s="11">
        <v>357</v>
      </c>
      <c r="C299" s="11">
        <v>20</v>
      </c>
      <c r="D299" s="9">
        <v>575</v>
      </c>
      <c r="E299" s="9">
        <v>575</v>
      </c>
      <c r="F299" s="10">
        <f>(E299-B299)/B299</f>
        <v>0.610644257703081</v>
      </c>
    </row>
    <row r="300" s="1" customFormat="1" ht="25" customHeight="1" spans="1:6">
      <c r="A300" s="8" t="s">
        <v>238</v>
      </c>
      <c r="B300" s="8">
        <v>103</v>
      </c>
      <c r="C300" s="8">
        <v>103</v>
      </c>
      <c r="D300" s="8">
        <v>254</v>
      </c>
      <c r="E300" s="9">
        <f>SUM(E301:E304)</f>
        <v>245</v>
      </c>
      <c r="F300" s="10">
        <f>(E300-B300)/B300</f>
        <v>1.37864077669903</v>
      </c>
    </row>
    <row r="301" s="1" customFormat="1" ht="25" customHeight="1" spans="1:6">
      <c r="A301" s="11" t="s">
        <v>11</v>
      </c>
      <c r="B301" s="11"/>
      <c r="C301" s="11"/>
      <c r="D301" s="11">
        <v>29</v>
      </c>
      <c r="E301" s="9">
        <v>29</v>
      </c>
      <c r="F301" s="10"/>
    </row>
    <row r="302" s="1" customFormat="1" ht="25" customHeight="1" spans="1:6">
      <c r="A302" s="11" t="s">
        <v>12</v>
      </c>
      <c r="B302" s="11">
        <v>73</v>
      </c>
      <c r="C302" s="11">
        <v>73</v>
      </c>
      <c r="D302" s="11">
        <v>40</v>
      </c>
      <c r="E302" s="9">
        <v>40</v>
      </c>
      <c r="F302" s="10">
        <f>(E302-B302)/B302</f>
        <v>-0.452054794520548</v>
      </c>
    </row>
    <row r="303" s="1" customFormat="1" ht="25" customHeight="1" spans="1:6">
      <c r="A303" s="11" t="s">
        <v>239</v>
      </c>
      <c r="B303" s="11">
        <v>3</v>
      </c>
      <c r="C303" s="11">
        <v>3</v>
      </c>
      <c r="D303" s="11"/>
      <c r="E303" s="9"/>
      <c r="F303" s="10"/>
    </row>
    <row r="304" s="1" customFormat="1" ht="25" customHeight="1" spans="1:6">
      <c r="A304" s="11" t="s">
        <v>240</v>
      </c>
      <c r="B304" s="11">
        <v>27</v>
      </c>
      <c r="C304" s="11">
        <v>27</v>
      </c>
      <c r="D304" s="11">
        <v>185</v>
      </c>
      <c r="E304" s="9">
        <v>176</v>
      </c>
      <c r="F304" s="10">
        <f t="shared" ref="F304:F314" si="16">(E304-B304)/B304</f>
        <v>5.51851851851852</v>
      </c>
    </row>
    <row r="305" s="1" customFormat="1" ht="25" customHeight="1" spans="1:6">
      <c r="A305" s="8" t="s">
        <v>241</v>
      </c>
      <c r="B305" s="8">
        <v>492</v>
      </c>
      <c r="C305" s="8">
        <v>455</v>
      </c>
      <c r="D305" s="8">
        <v>903</v>
      </c>
      <c r="E305" s="9">
        <f>SUM(E306:E307)</f>
        <v>903</v>
      </c>
      <c r="F305" s="10">
        <f t="shared" si="16"/>
        <v>0.835365853658537</v>
      </c>
    </row>
    <row r="306" s="1" customFormat="1" ht="25" customHeight="1" spans="1:6">
      <c r="A306" s="11" t="s">
        <v>242</v>
      </c>
      <c r="B306" s="11">
        <v>228</v>
      </c>
      <c r="C306" s="11">
        <v>215</v>
      </c>
      <c r="D306" s="11">
        <v>393</v>
      </c>
      <c r="E306" s="9">
        <v>393</v>
      </c>
      <c r="F306" s="10">
        <f t="shared" si="16"/>
        <v>0.723684210526316</v>
      </c>
    </row>
    <row r="307" s="1" customFormat="1" ht="25" customHeight="1" spans="1:6">
      <c r="A307" s="11" t="s">
        <v>243</v>
      </c>
      <c r="B307" s="11">
        <v>264</v>
      </c>
      <c r="C307" s="11">
        <v>240</v>
      </c>
      <c r="D307" s="11">
        <v>510</v>
      </c>
      <c r="E307" s="9">
        <v>510</v>
      </c>
      <c r="F307" s="10">
        <f t="shared" si="16"/>
        <v>0.931818181818182</v>
      </c>
    </row>
    <row r="308" s="1" customFormat="1" ht="25" customHeight="1" spans="1:6">
      <c r="A308" s="8" t="s">
        <v>244</v>
      </c>
      <c r="B308" s="8">
        <v>7276</v>
      </c>
      <c r="C308" s="8">
        <v>6729</v>
      </c>
      <c r="D308" s="8">
        <v>5675</v>
      </c>
      <c r="E308" s="9">
        <f>SUM(E309:E312)</f>
        <v>5675</v>
      </c>
      <c r="F308" s="10">
        <f t="shared" si="16"/>
        <v>-0.220038482682793</v>
      </c>
    </row>
    <row r="309" s="1" customFormat="1" ht="25" customHeight="1" spans="1:6">
      <c r="A309" s="11" t="s">
        <v>245</v>
      </c>
      <c r="B309" s="11">
        <v>221</v>
      </c>
      <c r="C309" s="11">
        <v>200</v>
      </c>
      <c r="D309" s="11"/>
      <c r="E309" s="9">
        <v>0</v>
      </c>
      <c r="F309" s="10">
        <f t="shared" si="16"/>
        <v>-1</v>
      </c>
    </row>
    <row r="310" s="1" customFormat="1" ht="25" customHeight="1" spans="1:6">
      <c r="A310" s="11" t="s">
        <v>246</v>
      </c>
      <c r="B310" s="11">
        <v>6244</v>
      </c>
      <c r="C310" s="11">
        <v>6122</v>
      </c>
      <c r="D310" s="11">
        <v>5675</v>
      </c>
      <c r="E310" s="9">
        <v>5675</v>
      </c>
      <c r="F310" s="10">
        <f t="shared" si="16"/>
        <v>-0.0911274823830878</v>
      </c>
    </row>
    <row r="311" s="1" customFormat="1" ht="25" customHeight="1" spans="1:6">
      <c r="A311" s="11" t="s">
        <v>247</v>
      </c>
      <c r="B311" s="11">
        <v>805</v>
      </c>
      <c r="C311" s="11">
        <v>407</v>
      </c>
      <c r="D311" s="11"/>
      <c r="E311" s="9">
        <v>0</v>
      </c>
      <c r="F311" s="10">
        <f t="shared" si="16"/>
        <v>-1</v>
      </c>
    </row>
    <row r="312" s="1" customFormat="1" ht="25" customHeight="1" spans="1:6">
      <c r="A312" s="11" t="s">
        <v>248</v>
      </c>
      <c r="B312" s="11">
        <v>6</v>
      </c>
      <c r="C312" s="11"/>
      <c r="D312" s="11"/>
      <c r="E312" s="9">
        <v>0</v>
      </c>
      <c r="F312" s="10">
        <f t="shared" si="16"/>
        <v>-1</v>
      </c>
    </row>
    <row r="313" s="1" customFormat="1" ht="25" customHeight="1" spans="1:6">
      <c r="A313" s="8" t="s">
        <v>249</v>
      </c>
      <c r="B313" s="8">
        <v>368</v>
      </c>
      <c r="C313" s="8">
        <v>313</v>
      </c>
      <c r="D313" s="8">
        <v>585</v>
      </c>
      <c r="E313" s="9">
        <f>SUM(E314:E315)</f>
        <v>585</v>
      </c>
      <c r="F313" s="10">
        <f t="shared" si="16"/>
        <v>0.589673913043478</v>
      </c>
    </row>
    <row r="314" s="1" customFormat="1" ht="25" customHeight="1" spans="1:6">
      <c r="A314" s="11" t="s">
        <v>250</v>
      </c>
      <c r="B314" s="11">
        <v>368</v>
      </c>
      <c r="C314" s="11">
        <v>313</v>
      </c>
      <c r="D314" s="11">
        <v>543</v>
      </c>
      <c r="E314" s="9">
        <v>543</v>
      </c>
      <c r="F314" s="10">
        <f t="shared" si="16"/>
        <v>0.47554347826087</v>
      </c>
    </row>
    <row r="315" s="1" customFormat="1" ht="25" customHeight="1" spans="1:6">
      <c r="A315" s="11" t="s">
        <v>251</v>
      </c>
      <c r="B315" s="11"/>
      <c r="C315" s="11"/>
      <c r="D315" s="11">
        <v>42</v>
      </c>
      <c r="E315" s="9">
        <v>42</v>
      </c>
      <c r="F315" s="10"/>
    </row>
    <row r="316" s="1" customFormat="1" ht="25" customHeight="1" spans="1:6">
      <c r="A316" s="8" t="s">
        <v>252</v>
      </c>
      <c r="B316" s="8">
        <v>11</v>
      </c>
      <c r="C316" s="8">
        <v>9</v>
      </c>
      <c r="D316" s="8">
        <v>12</v>
      </c>
      <c r="E316" s="9">
        <f>SUM(E317:E317)</f>
        <v>4</v>
      </c>
      <c r="F316" s="10">
        <f t="shared" ref="F316:F322" si="17">(E316-B316)/B316</f>
        <v>-0.636363636363636</v>
      </c>
    </row>
    <row r="317" s="1" customFormat="1" ht="25" customHeight="1" spans="1:6">
      <c r="A317" s="11" t="s">
        <v>253</v>
      </c>
      <c r="B317" s="11">
        <v>11</v>
      </c>
      <c r="C317" s="11">
        <v>9</v>
      </c>
      <c r="D317" s="11">
        <v>12</v>
      </c>
      <c r="E317" s="9">
        <v>4</v>
      </c>
      <c r="F317" s="10">
        <f t="shared" si="17"/>
        <v>-0.636363636363636</v>
      </c>
    </row>
    <row r="318" s="1" customFormat="1" ht="25" customHeight="1" spans="1:6">
      <c r="A318" s="8" t="s">
        <v>254</v>
      </c>
      <c r="B318" s="8">
        <v>36</v>
      </c>
      <c r="C318" s="8"/>
      <c r="D318" s="8">
        <v>96</v>
      </c>
      <c r="E318" s="9">
        <f>E319</f>
        <v>96</v>
      </c>
      <c r="F318" s="10">
        <f t="shared" si="17"/>
        <v>1.66666666666667</v>
      </c>
    </row>
    <row r="319" s="1" customFormat="1" ht="25" customHeight="1" spans="1:6">
      <c r="A319" s="11" t="s">
        <v>255</v>
      </c>
      <c r="B319" s="11">
        <v>36</v>
      </c>
      <c r="C319" s="11"/>
      <c r="D319" s="11">
        <v>96</v>
      </c>
      <c r="E319" s="9">
        <v>96</v>
      </c>
      <c r="F319" s="10">
        <f t="shared" si="17"/>
        <v>1.66666666666667</v>
      </c>
    </row>
    <row r="320" s="1" customFormat="1" ht="25" customHeight="1" spans="1:6">
      <c r="A320" s="8" t="s">
        <v>256</v>
      </c>
      <c r="B320" s="8">
        <v>1427</v>
      </c>
      <c r="C320" s="8">
        <v>1143</v>
      </c>
      <c r="D320" s="8">
        <v>908</v>
      </c>
      <c r="E320" s="9">
        <v>908</v>
      </c>
      <c r="F320" s="10">
        <f t="shared" si="17"/>
        <v>-0.363700070077085</v>
      </c>
    </row>
    <row r="321" s="1" customFormat="1" ht="25" customHeight="1" spans="1:6">
      <c r="A321" s="8" t="s">
        <v>257</v>
      </c>
      <c r="B321" s="8">
        <v>684</v>
      </c>
      <c r="C321" s="8">
        <v>684</v>
      </c>
      <c r="D321" s="8">
        <v>561</v>
      </c>
      <c r="E321" s="9">
        <f>SUM(E322:E323)</f>
        <v>561</v>
      </c>
      <c r="F321" s="10">
        <f t="shared" si="17"/>
        <v>-0.179824561403509</v>
      </c>
    </row>
    <row r="322" s="1" customFormat="1" ht="25" customHeight="1" spans="1:6">
      <c r="A322" s="11" t="s">
        <v>11</v>
      </c>
      <c r="B322" s="11">
        <v>684</v>
      </c>
      <c r="C322" s="11">
        <v>684</v>
      </c>
      <c r="D322" s="11">
        <v>365</v>
      </c>
      <c r="E322" s="9">
        <v>365</v>
      </c>
      <c r="F322" s="10">
        <f t="shared" si="17"/>
        <v>-0.466374269005848</v>
      </c>
    </row>
    <row r="323" s="1" customFormat="1" ht="25" customHeight="1" spans="1:6">
      <c r="A323" s="11" t="s">
        <v>258</v>
      </c>
      <c r="B323" s="11"/>
      <c r="C323" s="11"/>
      <c r="D323" s="11">
        <v>196</v>
      </c>
      <c r="E323" s="9">
        <v>196</v>
      </c>
      <c r="F323" s="10"/>
    </row>
    <row r="324" s="1" customFormat="1" ht="25" customHeight="1" spans="1:6">
      <c r="A324" s="8" t="s">
        <v>259</v>
      </c>
      <c r="B324" s="8">
        <v>41</v>
      </c>
      <c r="C324" s="8">
        <v>71</v>
      </c>
      <c r="D324" s="8">
        <v>144</v>
      </c>
      <c r="E324" s="9">
        <f>SUM(E325:E326)</f>
        <v>144</v>
      </c>
      <c r="F324" s="10">
        <f>(E324-B324)/B324</f>
        <v>2.51219512195122</v>
      </c>
    </row>
    <row r="325" s="1" customFormat="1" ht="25" customHeight="1" spans="1:6">
      <c r="A325" s="11" t="s">
        <v>260</v>
      </c>
      <c r="B325" s="11"/>
      <c r="C325" s="11"/>
      <c r="D325" s="11">
        <v>50</v>
      </c>
      <c r="E325" s="9">
        <v>50</v>
      </c>
      <c r="F325" s="10"/>
    </row>
    <row r="326" s="1" customFormat="1" ht="25" customHeight="1" spans="1:6">
      <c r="A326" s="11" t="s">
        <v>261</v>
      </c>
      <c r="B326" s="11">
        <v>41</v>
      </c>
      <c r="C326" s="11">
        <v>71</v>
      </c>
      <c r="D326" s="11">
        <v>94</v>
      </c>
      <c r="E326" s="9">
        <v>94</v>
      </c>
      <c r="F326" s="10">
        <f>(E326-B326)/B326</f>
        <v>1.29268292682927</v>
      </c>
    </row>
    <row r="327" s="1" customFormat="1" ht="25" customHeight="1" spans="1:6">
      <c r="A327" s="8" t="s">
        <v>262</v>
      </c>
      <c r="B327" s="8">
        <v>165</v>
      </c>
      <c r="C327" s="8"/>
      <c r="D327" s="8">
        <v>110</v>
      </c>
      <c r="E327" s="9">
        <f>SUM(E328:E328)</f>
        <v>110</v>
      </c>
      <c r="F327" s="10">
        <f>(E327-B327)/B327</f>
        <v>-0.333333333333333</v>
      </c>
    </row>
    <row r="328" s="1" customFormat="1" ht="25" customHeight="1" spans="1:6">
      <c r="A328" s="11" t="s">
        <v>263</v>
      </c>
      <c r="B328" s="11">
        <v>165</v>
      </c>
      <c r="C328" s="11"/>
      <c r="D328" s="11">
        <v>110</v>
      </c>
      <c r="E328" s="9">
        <v>110</v>
      </c>
      <c r="F328" s="10">
        <f>(E328-B328)/B328</f>
        <v>-0.333333333333333</v>
      </c>
    </row>
    <row r="329" s="1" customFormat="1" ht="25" customHeight="1" spans="1:6">
      <c r="A329" s="8" t="s">
        <v>264</v>
      </c>
      <c r="B329" s="8"/>
      <c r="C329" s="8">
        <v>53</v>
      </c>
      <c r="D329" s="8">
        <v>53</v>
      </c>
      <c r="E329" s="9">
        <f>SUM(E330:E332)</f>
        <v>53</v>
      </c>
      <c r="F329" s="10"/>
    </row>
    <row r="330" s="1" customFormat="1" ht="25" customHeight="1" spans="1:6">
      <c r="A330" s="11" t="s">
        <v>265</v>
      </c>
      <c r="B330" s="11"/>
      <c r="C330" s="11"/>
      <c r="D330" s="11">
        <v>8</v>
      </c>
      <c r="E330" s="9">
        <v>8</v>
      </c>
      <c r="F330" s="10"/>
    </row>
    <row r="331" s="1" customFormat="1" ht="25" customHeight="1" spans="1:6">
      <c r="A331" s="11" t="s">
        <v>266</v>
      </c>
      <c r="B331" s="11"/>
      <c r="C331" s="11"/>
      <c r="D331" s="11">
        <v>43</v>
      </c>
      <c r="E331" s="9">
        <v>43</v>
      </c>
      <c r="F331" s="10"/>
    </row>
    <row r="332" s="1" customFormat="1" ht="25" customHeight="1" spans="1:6">
      <c r="A332" s="11" t="s">
        <v>267</v>
      </c>
      <c r="B332" s="11"/>
      <c r="C332" s="11">
        <v>53</v>
      </c>
      <c r="D332" s="11">
        <v>2</v>
      </c>
      <c r="E332" s="9">
        <v>2</v>
      </c>
      <c r="F332" s="10"/>
    </row>
    <row r="333" s="1" customFormat="1" ht="25" customHeight="1" spans="1:6">
      <c r="A333" s="8" t="s">
        <v>268</v>
      </c>
      <c r="B333" s="8">
        <v>537</v>
      </c>
      <c r="C333" s="8">
        <v>335</v>
      </c>
      <c r="D333" s="8">
        <v>40</v>
      </c>
      <c r="E333" s="9">
        <f>E334</f>
        <v>40</v>
      </c>
      <c r="F333" s="10">
        <f t="shared" ref="F333:F339" si="18">(E333-B333)/B333</f>
        <v>-0.925512104283054</v>
      </c>
    </row>
    <row r="334" s="1" customFormat="1" ht="25" customHeight="1" spans="1:6">
      <c r="A334" s="11" t="s">
        <v>269</v>
      </c>
      <c r="B334" s="11">
        <v>537</v>
      </c>
      <c r="C334" s="11"/>
      <c r="D334" s="11">
        <v>40</v>
      </c>
      <c r="E334" s="9">
        <v>40</v>
      </c>
      <c r="F334" s="10">
        <f t="shared" si="18"/>
        <v>-0.925512104283054</v>
      </c>
    </row>
    <row r="335" s="1" customFormat="1" ht="25" customHeight="1" spans="1:6">
      <c r="A335" s="8" t="s">
        <v>270</v>
      </c>
      <c r="B335" s="8">
        <v>11267</v>
      </c>
      <c r="C335" s="8">
        <v>9910</v>
      </c>
      <c r="D335" s="8">
        <v>14290</v>
      </c>
      <c r="E335" s="9">
        <f>SUM(E336,E341,E343,E346,E348,E350)</f>
        <v>6026</v>
      </c>
      <c r="F335" s="10">
        <f t="shared" si="18"/>
        <v>-0.4651637525517</v>
      </c>
    </row>
    <row r="336" s="1" customFormat="1" ht="25" customHeight="1" spans="1:6">
      <c r="A336" s="8" t="s">
        <v>271</v>
      </c>
      <c r="B336" s="8">
        <v>2184</v>
      </c>
      <c r="C336" s="8">
        <v>2147</v>
      </c>
      <c r="D336" s="8">
        <v>3324</v>
      </c>
      <c r="E336" s="9">
        <f>SUM(E337:E340)</f>
        <v>3324</v>
      </c>
      <c r="F336" s="10">
        <f t="shared" si="18"/>
        <v>0.521978021978022</v>
      </c>
    </row>
    <row r="337" s="1" customFormat="1" ht="25" customHeight="1" spans="1:6">
      <c r="A337" s="11" t="s">
        <v>11</v>
      </c>
      <c r="B337" s="11">
        <v>593</v>
      </c>
      <c r="C337" s="11">
        <v>593</v>
      </c>
      <c r="D337" s="11">
        <v>427</v>
      </c>
      <c r="E337" s="9">
        <v>427</v>
      </c>
      <c r="F337" s="10">
        <f t="shared" si="18"/>
        <v>-0.279932546374368</v>
      </c>
    </row>
    <row r="338" s="1" customFormat="1" ht="25" customHeight="1" spans="1:6">
      <c r="A338" s="11" t="s">
        <v>12</v>
      </c>
      <c r="B338" s="11">
        <v>201</v>
      </c>
      <c r="C338" s="11">
        <v>201</v>
      </c>
      <c r="D338" s="11">
        <v>135</v>
      </c>
      <c r="E338" s="9">
        <v>135</v>
      </c>
      <c r="F338" s="10">
        <f t="shared" si="18"/>
        <v>-0.328358208955224</v>
      </c>
    </row>
    <row r="339" s="1" customFormat="1" ht="25" customHeight="1" spans="1:6">
      <c r="A339" s="11" t="s">
        <v>272</v>
      </c>
      <c r="B339" s="11">
        <v>1335</v>
      </c>
      <c r="C339" s="11">
        <v>1298</v>
      </c>
      <c r="D339" s="11">
        <v>2685</v>
      </c>
      <c r="E339" s="9">
        <v>2685</v>
      </c>
      <c r="F339" s="10">
        <f t="shared" si="18"/>
        <v>1.01123595505618</v>
      </c>
    </row>
    <row r="340" s="1" customFormat="1" ht="25" customHeight="1" spans="1:6">
      <c r="A340" s="11" t="s">
        <v>273</v>
      </c>
      <c r="B340" s="11">
        <v>55</v>
      </c>
      <c r="C340" s="11">
        <v>55</v>
      </c>
      <c r="D340" s="11">
        <v>77</v>
      </c>
      <c r="E340" s="9">
        <v>77</v>
      </c>
      <c r="F340" s="10">
        <f t="shared" ref="F340:F360" si="19">(E340-B340)/B340</f>
        <v>0.4</v>
      </c>
    </row>
    <row r="341" s="1" customFormat="1" ht="25" customHeight="1" spans="1:6">
      <c r="A341" s="8" t="s">
        <v>274</v>
      </c>
      <c r="B341" s="8">
        <v>10</v>
      </c>
      <c r="C341" s="8">
        <v>10</v>
      </c>
      <c r="D341" s="8"/>
      <c r="E341" s="9"/>
      <c r="F341" s="10"/>
    </row>
    <row r="342" s="1" customFormat="1" ht="25" customHeight="1" spans="1:6">
      <c r="A342" s="11" t="s">
        <v>275</v>
      </c>
      <c r="B342" s="11">
        <v>10</v>
      </c>
      <c r="C342" s="11">
        <v>10</v>
      </c>
      <c r="D342" s="11"/>
      <c r="E342" s="9"/>
      <c r="F342" s="10"/>
    </row>
    <row r="343" s="1" customFormat="1" ht="25" customHeight="1" spans="1:6">
      <c r="A343" s="8" t="s">
        <v>276</v>
      </c>
      <c r="B343" s="8">
        <v>125</v>
      </c>
      <c r="C343" s="8">
        <v>125</v>
      </c>
      <c r="D343" s="8">
        <v>366</v>
      </c>
      <c r="E343" s="9">
        <f>SUM(E344:E345)</f>
        <v>366</v>
      </c>
      <c r="F343" s="10">
        <f t="shared" si="19"/>
        <v>1.928</v>
      </c>
    </row>
    <row r="344" s="1" customFormat="1" ht="25" customHeight="1" spans="1:6">
      <c r="A344" s="11" t="s">
        <v>277</v>
      </c>
      <c r="B344" s="11">
        <v>12</v>
      </c>
      <c r="C344" s="11">
        <v>12</v>
      </c>
      <c r="D344" s="11">
        <v>366</v>
      </c>
      <c r="E344" s="9">
        <v>366</v>
      </c>
      <c r="F344" s="10">
        <f t="shared" si="19"/>
        <v>29.5</v>
      </c>
    </row>
    <row r="345" s="1" customFormat="1" ht="25" customHeight="1" spans="1:6">
      <c r="A345" s="11" t="s">
        <v>278</v>
      </c>
      <c r="B345" s="11">
        <v>113</v>
      </c>
      <c r="C345" s="11">
        <v>113</v>
      </c>
      <c r="D345" s="11"/>
      <c r="E345" s="9"/>
      <c r="F345" s="10"/>
    </row>
    <row r="346" s="1" customFormat="1" ht="25" customHeight="1" spans="1:6">
      <c r="A346" s="8" t="s">
        <v>279</v>
      </c>
      <c r="B346" s="8">
        <v>2871</v>
      </c>
      <c r="C346" s="8">
        <v>2871</v>
      </c>
      <c r="D346" s="8">
        <v>10582</v>
      </c>
      <c r="E346" s="9">
        <f t="shared" ref="E346:E350" si="20">E347</f>
        <v>2318</v>
      </c>
      <c r="F346" s="10">
        <f t="shared" si="19"/>
        <v>-0.192615813305468</v>
      </c>
    </row>
    <row r="347" s="1" customFormat="1" ht="25" customHeight="1" spans="1:6">
      <c r="A347" s="11" t="s">
        <v>280</v>
      </c>
      <c r="B347" s="11">
        <v>2871</v>
      </c>
      <c r="C347" s="8">
        <v>2871</v>
      </c>
      <c r="D347" s="11">
        <v>10582</v>
      </c>
      <c r="E347" s="9">
        <v>2318</v>
      </c>
      <c r="F347" s="10">
        <f t="shared" si="19"/>
        <v>-0.192615813305468</v>
      </c>
    </row>
    <row r="348" s="1" customFormat="1" ht="25" customHeight="1" spans="1:6">
      <c r="A348" s="8" t="s">
        <v>281</v>
      </c>
      <c r="B348" s="8">
        <v>3</v>
      </c>
      <c r="C348" s="8">
        <v>3</v>
      </c>
      <c r="D348" s="8">
        <v>3</v>
      </c>
      <c r="E348" s="9">
        <f t="shared" si="20"/>
        <v>3</v>
      </c>
      <c r="F348" s="10">
        <f t="shared" si="19"/>
        <v>0</v>
      </c>
    </row>
    <row r="349" s="1" customFormat="1" ht="25" customHeight="1" spans="1:6">
      <c r="A349" s="11" t="s">
        <v>282</v>
      </c>
      <c r="B349" s="11">
        <v>3</v>
      </c>
      <c r="C349" s="8">
        <v>3</v>
      </c>
      <c r="D349" s="11">
        <v>3</v>
      </c>
      <c r="E349" s="9">
        <v>3</v>
      </c>
      <c r="F349" s="10">
        <f t="shared" si="19"/>
        <v>0</v>
      </c>
    </row>
    <row r="350" s="1" customFormat="1" ht="25" customHeight="1" spans="1:6">
      <c r="A350" s="8" t="s">
        <v>283</v>
      </c>
      <c r="B350" s="8">
        <v>6074</v>
      </c>
      <c r="C350" s="8">
        <v>4754</v>
      </c>
      <c r="D350" s="8">
        <v>15</v>
      </c>
      <c r="E350" s="9">
        <f t="shared" si="20"/>
        <v>15</v>
      </c>
      <c r="F350" s="10">
        <f t="shared" si="19"/>
        <v>-0.997530457688508</v>
      </c>
    </row>
    <row r="351" s="1" customFormat="1" ht="25" customHeight="1" spans="1:6">
      <c r="A351" s="11" t="s">
        <v>284</v>
      </c>
      <c r="B351" s="11">
        <v>6074</v>
      </c>
      <c r="C351" s="11">
        <v>4754</v>
      </c>
      <c r="D351" s="11">
        <v>15</v>
      </c>
      <c r="E351" s="9">
        <v>15</v>
      </c>
      <c r="F351" s="10">
        <f t="shared" si="19"/>
        <v>-0.997530457688508</v>
      </c>
    </row>
    <row r="352" s="1" customFormat="1" ht="25" customHeight="1" spans="1:6">
      <c r="A352" s="8" t="s">
        <v>285</v>
      </c>
      <c r="B352" s="8">
        <v>8889</v>
      </c>
      <c r="C352" s="8">
        <v>8250</v>
      </c>
      <c r="D352" s="8">
        <v>11993</v>
      </c>
      <c r="E352" s="9">
        <v>10650</v>
      </c>
      <c r="F352" s="10">
        <f t="shared" si="19"/>
        <v>0.198110023624705</v>
      </c>
    </row>
    <row r="353" s="1" customFormat="1" ht="25" customHeight="1" spans="1:6">
      <c r="A353" s="8" t="s">
        <v>286</v>
      </c>
      <c r="B353" s="8">
        <v>2974</v>
      </c>
      <c r="C353" s="8">
        <v>2995</v>
      </c>
      <c r="D353" s="8">
        <v>3155</v>
      </c>
      <c r="E353" s="9">
        <f>SUM(E354:E370)</f>
        <v>2844</v>
      </c>
      <c r="F353" s="10">
        <f t="shared" si="19"/>
        <v>-0.0437121721587088</v>
      </c>
    </row>
    <row r="354" s="1" customFormat="1" ht="25" customHeight="1" spans="1:6">
      <c r="A354" s="11" t="s">
        <v>11</v>
      </c>
      <c r="B354" s="11">
        <v>472</v>
      </c>
      <c r="C354" s="11">
        <v>472</v>
      </c>
      <c r="D354" s="11">
        <v>334</v>
      </c>
      <c r="E354" s="9">
        <v>334</v>
      </c>
      <c r="F354" s="10">
        <f t="shared" si="19"/>
        <v>-0.292372881355932</v>
      </c>
    </row>
    <row r="355" s="1" customFormat="1" ht="25" customHeight="1" spans="1:6">
      <c r="A355" s="11" t="s">
        <v>12</v>
      </c>
      <c r="B355" s="11">
        <v>40</v>
      </c>
      <c r="C355" s="11">
        <v>40</v>
      </c>
      <c r="D355" s="11">
        <v>195</v>
      </c>
      <c r="E355" s="9">
        <v>195</v>
      </c>
      <c r="F355" s="10">
        <f t="shared" si="19"/>
        <v>3.875</v>
      </c>
    </row>
    <row r="356" s="1" customFormat="1" ht="25" customHeight="1" spans="1:6">
      <c r="A356" s="11" t="s">
        <v>44</v>
      </c>
      <c r="B356" s="11">
        <v>99</v>
      </c>
      <c r="C356" s="11">
        <v>99</v>
      </c>
      <c r="D356" s="11">
        <v>97</v>
      </c>
      <c r="E356" s="9">
        <v>97</v>
      </c>
      <c r="F356" s="10">
        <f t="shared" si="19"/>
        <v>-0.0202020202020202</v>
      </c>
    </row>
    <row r="357" s="1" customFormat="1" ht="25" customHeight="1" spans="1:6">
      <c r="A357" s="11" t="s">
        <v>287</v>
      </c>
      <c r="B357" s="11">
        <v>1760</v>
      </c>
      <c r="C357" s="11">
        <v>1760</v>
      </c>
      <c r="D357" s="11">
        <v>1391</v>
      </c>
      <c r="E357" s="9">
        <v>1391</v>
      </c>
      <c r="F357" s="10">
        <f t="shared" si="19"/>
        <v>-0.209659090909091</v>
      </c>
    </row>
    <row r="358" s="1" customFormat="1" ht="25" customHeight="1" spans="1:6">
      <c r="A358" s="11" t="s">
        <v>288</v>
      </c>
      <c r="B358" s="11">
        <v>60</v>
      </c>
      <c r="C358" s="11">
        <v>55</v>
      </c>
      <c r="D358" s="11">
        <v>175</v>
      </c>
      <c r="E358" s="9">
        <v>175</v>
      </c>
      <c r="F358" s="10">
        <f t="shared" si="19"/>
        <v>1.91666666666667</v>
      </c>
    </row>
    <row r="359" s="1" customFormat="1" ht="25" customHeight="1" spans="1:6">
      <c r="A359" s="11" t="s">
        <v>289</v>
      </c>
      <c r="B359" s="11">
        <v>32</v>
      </c>
      <c r="C359" s="11">
        <v>32</v>
      </c>
      <c r="D359" s="11">
        <v>35</v>
      </c>
      <c r="E359" s="9">
        <v>35</v>
      </c>
      <c r="F359" s="10">
        <f t="shared" si="19"/>
        <v>0.09375</v>
      </c>
    </row>
    <row r="360" s="1" customFormat="1" ht="25" customHeight="1" spans="1:6">
      <c r="A360" s="11" t="s">
        <v>290</v>
      </c>
      <c r="B360" s="11">
        <v>1</v>
      </c>
      <c r="C360" s="11">
        <v>1</v>
      </c>
      <c r="D360" s="11">
        <v>78</v>
      </c>
      <c r="E360" s="9">
        <v>78</v>
      </c>
      <c r="F360" s="10">
        <f t="shared" si="19"/>
        <v>77</v>
      </c>
    </row>
    <row r="361" s="1" customFormat="1" ht="25" customHeight="1" spans="1:6">
      <c r="A361" s="11" t="s">
        <v>291</v>
      </c>
      <c r="B361" s="11"/>
      <c r="C361" s="11"/>
      <c r="D361" s="11">
        <v>8</v>
      </c>
      <c r="E361" s="9">
        <v>8</v>
      </c>
      <c r="F361" s="10"/>
    </row>
    <row r="362" s="1" customFormat="1" ht="25" customHeight="1" spans="1:6">
      <c r="A362" s="11" t="s">
        <v>292</v>
      </c>
      <c r="B362" s="11">
        <v>20</v>
      </c>
      <c r="C362" s="11"/>
      <c r="D362" s="11">
        <v>15</v>
      </c>
      <c r="E362" s="9">
        <v>15</v>
      </c>
      <c r="F362" s="10">
        <f>(E362-B362)/B362</f>
        <v>-0.25</v>
      </c>
    </row>
    <row r="363" s="1" customFormat="1" ht="25" customHeight="1" spans="1:6">
      <c r="A363" s="11" t="s">
        <v>293</v>
      </c>
      <c r="B363" s="11"/>
      <c r="C363" s="11"/>
      <c r="D363" s="11">
        <v>4</v>
      </c>
      <c r="E363" s="9">
        <v>4</v>
      </c>
      <c r="F363" s="10"/>
    </row>
    <row r="364" s="1" customFormat="1" ht="25" customHeight="1" spans="1:6">
      <c r="A364" s="11" t="s">
        <v>294</v>
      </c>
      <c r="B364" s="11">
        <v>95</v>
      </c>
      <c r="C364" s="11">
        <v>50</v>
      </c>
      <c r="D364" s="11">
        <v>125</v>
      </c>
      <c r="E364" s="9">
        <v>125</v>
      </c>
      <c r="F364" s="10">
        <f>(E364-B364)/B364</f>
        <v>0.315789473684211</v>
      </c>
    </row>
    <row r="365" s="1" customFormat="1" ht="25" customHeight="1" spans="1:6">
      <c r="A365" s="11" t="s">
        <v>295</v>
      </c>
      <c r="B365" s="11">
        <v>80</v>
      </c>
      <c r="C365" s="11">
        <v>78</v>
      </c>
      <c r="D365" s="11">
        <v>99</v>
      </c>
      <c r="E365" s="9">
        <v>99</v>
      </c>
      <c r="F365" s="10">
        <f>(E365-B365)/B365</f>
        <v>0.2375</v>
      </c>
    </row>
    <row r="366" s="1" customFormat="1" ht="25" customHeight="1" spans="1:6">
      <c r="A366" s="11" t="s">
        <v>296</v>
      </c>
      <c r="B366" s="11">
        <v>62</v>
      </c>
      <c r="C366" s="11">
        <v>210</v>
      </c>
      <c r="D366" s="11">
        <v>4</v>
      </c>
      <c r="E366" s="9">
        <v>4</v>
      </c>
      <c r="F366" s="10">
        <f>(E366-B366)/B366</f>
        <v>-0.935483870967742</v>
      </c>
    </row>
    <row r="367" s="1" customFormat="1" ht="25" customHeight="1" spans="1:6">
      <c r="A367" s="11" t="s">
        <v>297</v>
      </c>
      <c r="B367" s="11"/>
      <c r="C367" s="11"/>
      <c r="D367" s="11">
        <v>20</v>
      </c>
      <c r="E367" s="9">
        <v>20</v>
      </c>
      <c r="F367" s="10"/>
    </row>
    <row r="368" s="1" customFormat="1" ht="25" customHeight="1" spans="1:6">
      <c r="A368" s="11" t="s">
        <v>298</v>
      </c>
      <c r="B368" s="11">
        <v>30</v>
      </c>
      <c r="C368" s="11">
        <v>30</v>
      </c>
      <c r="D368" s="11">
        <v>0</v>
      </c>
      <c r="E368" s="9">
        <v>0</v>
      </c>
      <c r="F368" s="10">
        <f t="shared" ref="F368:F375" si="21">(E368-B368)/B368</f>
        <v>-1</v>
      </c>
    </row>
    <row r="369" s="1" customFormat="1" ht="25" customHeight="1" spans="1:6">
      <c r="A369" s="11" t="s">
        <v>299</v>
      </c>
      <c r="B369" s="11">
        <v>12</v>
      </c>
      <c r="C369" s="11">
        <v>12</v>
      </c>
      <c r="D369" s="11">
        <v>41</v>
      </c>
      <c r="E369" s="9">
        <v>41</v>
      </c>
      <c r="F369" s="10">
        <f t="shared" si="21"/>
        <v>2.41666666666667</v>
      </c>
    </row>
    <row r="370" s="1" customFormat="1" ht="25" customHeight="1" spans="1:6">
      <c r="A370" s="11" t="s">
        <v>300</v>
      </c>
      <c r="B370" s="11">
        <v>211</v>
      </c>
      <c r="C370" s="11">
        <v>156</v>
      </c>
      <c r="D370" s="11">
        <f>D353+E370-E353</f>
        <v>534</v>
      </c>
      <c r="E370" s="9">
        <v>223</v>
      </c>
      <c r="F370" s="10">
        <f t="shared" si="21"/>
        <v>0.0568720379146919</v>
      </c>
    </row>
    <row r="371" s="1" customFormat="1" ht="25" customHeight="1" spans="1:6">
      <c r="A371" s="8" t="s">
        <v>301</v>
      </c>
      <c r="B371" s="8">
        <v>772</v>
      </c>
      <c r="C371" s="8">
        <v>680</v>
      </c>
      <c r="D371" s="8">
        <v>1234</v>
      </c>
      <c r="E371" s="9">
        <f>SUM(E372:E384)</f>
        <v>1234</v>
      </c>
      <c r="F371" s="10">
        <f t="shared" si="21"/>
        <v>0.598445595854922</v>
      </c>
    </row>
    <row r="372" s="1" customFormat="1" ht="25" customHeight="1" spans="1:6">
      <c r="A372" s="11" t="s">
        <v>11</v>
      </c>
      <c r="B372" s="11">
        <v>270</v>
      </c>
      <c r="C372" s="11">
        <v>270</v>
      </c>
      <c r="D372" s="11">
        <v>135</v>
      </c>
      <c r="E372" s="9">
        <v>135</v>
      </c>
      <c r="F372" s="10">
        <f t="shared" si="21"/>
        <v>-0.5</v>
      </c>
    </row>
    <row r="373" s="1" customFormat="1" ht="25" customHeight="1" spans="1:6">
      <c r="A373" s="11" t="s">
        <v>12</v>
      </c>
      <c r="B373" s="11">
        <v>19</v>
      </c>
      <c r="C373" s="11">
        <v>19</v>
      </c>
      <c r="D373" s="11">
        <v>24</v>
      </c>
      <c r="E373" s="9">
        <v>24</v>
      </c>
      <c r="F373" s="10">
        <f t="shared" si="21"/>
        <v>0.263157894736842</v>
      </c>
    </row>
    <row r="374" s="1" customFormat="1" ht="25" customHeight="1" spans="1:6">
      <c r="A374" s="11" t="s">
        <v>302</v>
      </c>
      <c r="B374" s="11">
        <v>120</v>
      </c>
      <c r="C374" s="11">
        <v>105</v>
      </c>
      <c r="D374" s="11">
        <v>127</v>
      </c>
      <c r="E374" s="9">
        <v>127</v>
      </c>
      <c r="F374" s="10">
        <f t="shared" si="21"/>
        <v>0.0583333333333333</v>
      </c>
    </row>
    <row r="375" s="1" customFormat="1" ht="25" customHeight="1" spans="1:6">
      <c r="A375" s="11" t="s">
        <v>303</v>
      </c>
      <c r="B375" s="11">
        <v>86</v>
      </c>
      <c r="C375" s="11">
        <v>76</v>
      </c>
      <c r="D375" s="11">
        <v>147</v>
      </c>
      <c r="E375" s="9">
        <v>147</v>
      </c>
      <c r="F375" s="10">
        <f t="shared" si="21"/>
        <v>0.709302325581395</v>
      </c>
    </row>
    <row r="376" s="1" customFormat="1" ht="25" customHeight="1" spans="1:6">
      <c r="A376" s="11" t="s">
        <v>304</v>
      </c>
      <c r="B376" s="11">
        <v>18</v>
      </c>
      <c r="C376" s="11">
        <v>18</v>
      </c>
      <c r="D376" s="11"/>
      <c r="E376" s="9"/>
      <c r="F376" s="10"/>
    </row>
    <row r="377" s="1" customFormat="1" ht="25" customHeight="1" spans="1:6">
      <c r="A377" s="11" t="s">
        <v>305</v>
      </c>
      <c r="B377" s="11">
        <v>172</v>
      </c>
      <c r="C377" s="11">
        <v>105</v>
      </c>
      <c r="D377" s="11">
        <v>270</v>
      </c>
      <c r="E377" s="9">
        <v>270</v>
      </c>
      <c r="F377" s="10">
        <f>(E377-B377)/B377</f>
        <v>0.569767441860465</v>
      </c>
    </row>
    <row r="378" s="1" customFormat="1" ht="25" customHeight="1" spans="1:6">
      <c r="A378" s="11" t="s">
        <v>306</v>
      </c>
      <c r="B378" s="11"/>
      <c r="C378" s="11"/>
      <c r="D378" s="11">
        <v>148</v>
      </c>
      <c r="E378" s="9">
        <v>148</v>
      </c>
      <c r="F378" s="10"/>
    </row>
    <row r="379" s="1" customFormat="1" ht="25" customHeight="1" spans="1:6">
      <c r="A379" s="11" t="s">
        <v>307</v>
      </c>
      <c r="B379" s="11">
        <v>1</v>
      </c>
      <c r="C379" s="11">
        <v>1</v>
      </c>
      <c r="D379" s="11">
        <v>44</v>
      </c>
      <c r="E379" s="9">
        <v>44</v>
      </c>
      <c r="F379" s="10">
        <f>(E379-B379)/B379</f>
        <v>43</v>
      </c>
    </row>
    <row r="380" s="1" customFormat="1" ht="25" customHeight="1" spans="1:6">
      <c r="A380" s="11" t="s">
        <v>308</v>
      </c>
      <c r="B380" s="11">
        <v>2</v>
      </c>
      <c r="C380" s="11">
        <v>2</v>
      </c>
      <c r="D380" s="11">
        <v>2</v>
      </c>
      <c r="E380" s="9">
        <v>2</v>
      </c>
      <c r="F380" s="10">
        <f>(E380-B380)/B380</f>
        <v>0</v>
      </c>
    </row>
    <row r="381" s="1" customFormat="1" ht="25" customHeight="1" spans="1:6">
      <c r="A381" s="11" t="s">
        <v>309</v>
      </c>
      <c r="B381" s="11"/>
      <c r="C381" s="11"/>
      <c r="D381" s="11">
        <v>10</v>
      </c>
      <c r="E381" s="9">
        <v>10</v>
      </c>
      <c r="F381" s="10"/>
    </row>
    <row r="382" s="1" customFormat="1" ht="25" customHeight="1" spans="1:6">
      <c r="A382" s="11" t="s">
        <v>310</v>
      </c>
      <c r="B382" s="11">
        <v>29</v>
      </c>
      <c r="C382" s="11">
        <v>29</v>
      </c>
      <c r="D382" s="11">
        <v>76</v>
      </c>
      <c r="E382" s="9">
        <v>76</v>
      </c>
      <c r="F382" s="10">
        <f>(E382-B382)/B382</f>
        <v>1.62068965517241</v>
      </c>
    </row>
    <row r="383" s="1" customFormat="1" ht="25" customHeight="1" spans="1:6">
      <c r="A383" s="11" t="s">
        <v>311</v>
      </c>
      <c r="B383" s="11">
        <v>55</v>
      </c>
      <c r="C383" s="11">
        <v>55</v>
      </c>
      <c r="D383" s="11">
        <v>132</v>
      </c>
      <c r="E383" s="9">
        <v>132</v>
      </c>
      <c r="F383" s="10">
        <f>(E383-B383)/B383</f>
        <v>1.4</v>
      </c>
    </row>
    <row r="384" s="1" customFormat="1" ht="25" customHeight="1" spans="1:6">
      <c r="A384" s="11" t="s">
        <v>312</v>
      </c>
      <c r="B384" s="11"/>
      <c r="C384" s="11"/>
      <c r="D384" s="11">
        <v>119</v>
      </c>
      <c r="E384" s="9">
        <v>119</v>
      </c>
      <c r="F384" s="10"/>
    </row>
    <row r="385" s="1" customFormat="1" ht="25" customHeight="1" spans="1:6">
      <c r="A385" s="8" t="s">
        <v>313</v>
      </c>
      <c r="B385" s="8">
        <v>965</v>
      </c>
      <c r="C385" s="8">
        <v>561</v>
      </c>
      <c r="D385" s="8">
        <v>2670</v>
      </c>
      <c r="E385" s="9">
        <f>SUM(E386:E401)</f>
        <v>2316</v>
      </c>
      <c r="F385" s="10">
        <f>(E385-B385)/B385</f>
        <v>1.4</v>
      </c>
    </row>
    <row r="386" s="1" customFormat="1" ht="25" customHeight="1" spans="1:6">
      <c r="A386" s="11" t="s">
        <v>11</v>
      </c>
      <c r="B386" s="11">
        <v>125</v>
      </c>
      <c r="C386" s="11">
        <v>125</v>
      </c>
      <c r="D386" s="11">
        <v>41</v>
      </c>
      <c r="E386" s="9">
        <v>41</v>
      </c>
      <c r="F386" s="10">
        <f>(E386-B386)/B386</f>
        <v>-0.672</v>
      </c>
    </row>
    <row r="387" s="1" customFormat="1" ht="25" customHeight="1" spans="1:6">
      <c r="A387" s="11" t="s">
        <v>12</v>
      </c>
      <c r="B387" s="11">
        <v>18</v>
      </c>
      <c r="C387" s="11">
        <v>18</v>
      </c>
      <c r="D387" s="11">
        <v>65</v>
      </c>
      <c r="E387" s="9">
        <v>65</v>
      </c>
      <c r="F387" s="10">
        <f>(E387-B387)/B387</f>
        <v>2.61111111111111</v>
      </c>
    </row>
    <row r="388" s="1" customFormat="1" ht="25" customHeight="1" spans="1:6">
      <c r="A388" s="11" t="s">
        <v>20</v>
      </c>
      <c r="B388" s="11"/>
      <c r="C388" s="11"/>
      <c r="D388" s="11">
        <v>54</v>
      </c>
      <c r="E388" s="9">
        <v>54</v>
      </c>
      <c r="F388" s="10"/>
    </row>
    <row r="389" s="1" customFormat="1" ht="25" customHeight="1" spans="1:6">
      <c r="A389" s="11" t="s">
        <v>314</v>
      </c>
      <c r="B389" s="11">
        <v>29</v>
      </c>
      <c r="C389" s="11">
        <v>29</v>
      </c>
      <c r="D389" s="11">
        <v>63</v>
      </c>
      <c r="E389" s="9">
        <v>63</v>
      </c>
      <c r="F389" s="10">
        <f>(E389-B389)/B389</f>
        <v>1.17241379310345</v>
      </c>
    </row>
    <row r="390" s="1" customFormat="1" ht="25" customHeight="1" spans="1:6">
      <c r="A390" s="11" t="s">
        <v>315</v>
      </c>
      <c r="B390" s="11">
        <v>51</v>
      </c>
      <c r="C390" s="11">
        <v>45</v>
      </c>
      <c r="D390" s="11">
        <v>1093</v>
      </c>
      <c r="E390" s="9">
        <v>1093</v>
      </c>
      <c r="F390" s="10">
        <f>(E390-B390)/B390</f>
        <v>20.4313725490196</v>
      </c>
    </row>
    <row r="391" s="1" customFormat="1" ht="25" customHeight="1" spans="1:6">
      <c r="A391" s="11" t="s">
        <v>316</v>
      </c>
      <c r="B391" s="11">
        <v>5</v>
      </c>
      <c r="C391" s="11">
        <v>5</v>
      </c>
      <c r="D391" s="11">
        <v>166</v>
      </c>
      <c r="E391" s="9">
        <v>166</v>
      </c>
      <c r="F391" s="10">
        <f>(E391-B391)/B391</f>
        <v>32.2</v>
      </c>
    </row>
    <row r="392" s="1" customFormat="1" ht="25" customHeight="1" spans="1:6">
      <c r="A392" s="11" t="s">
        <v>317</v>
      </c>
      <c r="B392" s="11"/>
      <c r="C392" s="11"/>
      <c r="D392" s="11">
        <v>8</v>
      </c>
      <c r="E392" s="9">
        <v>8</v>
      </c>
      <c r="F392" s="10"/>
    </row>
    <row r="393" s="1" customFormat="1" ht="25" customHeight="1" spans="1:6">
      <c r="A393" s="11" t="s">
        <v>318</v>
      </c>
      <c r="B393" s="11">
        <v>29</v>
      </c>
      <c r="C393" s="11">
        <v>25</v>
      </c>
      <c r="D393" s="11">
        <v>48</v>
      </c>
      <c r="E393" s="9">
        <v>48</v>
      </c>
      <c r="F393" s="10">
        <f>(E393-B393)/B393</f>
        <v>0.655172413793103</v>
      </c>
    </row>
    <row r="394" s="1" customFormat="1" ht="25" customHeight="1" spans="1:6">
      <c r="A394" s="11" t="s">
        <v>319</v>
      </c>
      <c r="B394" s="11">
        <v>264</v>
      </c>
      <c r="C394" s="11">
        <v>170</v>
      </c>
      <c r="D394" s="11">
        <v>326</v>
      </c>
      <c r="E394" s="9">
        <v>326</v>
      </c>
      <c r="F394" s="10">
        <f>(E394-B394)/B394</f>
        <v>0.234848484848485</v>
      </c>
    </row>
    <row r="395" s="1" customFormat="1" ht="25" customHeight="1" spans="1:6">
      <c r="A395" s="11" t="s">
        <v>320</v>
      </c>
      <c r="B395" s="11">
        <v>147</v>
      </c>
      <c r="C395" s="11">
        <v>98</v>
      </c>
      <c r="D395" s="11">
        <v>22</v>
      </c>
      <c r="E395" s="9">
        <v>22</v>
      </c>
      <c r="F395" s="10">
        <f>(E395-B395)/B395</f>
        <v>-0.850340136054422</v>
      </c>
    </row>
    <row r="396" s="1" customFormat="1" ht="25" customHeight="1" spans="1:6">
      <c r="A396" s="11" t="s">
        <v>321</v>
      </c>
      <c r="B396" s="11">
        <v>200</v>
      </c>
      <c r="C396" s="11">
        <v>45</v>
      </c>
      <c r="D396" s="11">
        <v>199</v>
      </c>
      <c r="E396" s="9">
        <v>199</v>
      </c>
      <c r="F396" s="10">
        <f>(E396-B396)/B396</f>
        <v>-0.005</v>
      </c>
    </row>
    <row r="397" s="1" customFormat="1" ht="25" customHeight="1" spans="1:6">
      <c r="A397" s="11" t="s">
        <v>322</v>
      </c>
      <c r="B397" s="11">
        <v>41</v>
      </c>
      <c r="C397" s="11"/>
      <c r="D397" s="11"/>
      <c r="E397" s="9"/>
      <c r="F397" s="10"/>
    </row>
    <row r="398" s="1" customFormat="1" ht="25" customHeight="1" spans="1:6">
      <c r="A398" s="11" t="s">
        <v>323</v>
      </c>
      <c r="B398" s="11">
        <v>5</v>
      </c>
      <c r="C398" s="11"/>
      <c r="D398" s="11"/>
      <c r="E398" s="9"/>
      <c r="F398" s="10"/>
    </row>
    <row r="399" s="1" customFormat="1" ht="25" customHeight="1" spans="1:6">
      <c r="A399" s="11" t="s">
        <v>324</v>
      </c>
      <c r="B399" s="11">
        <v>1</v>
      </c>
      <c r="C399" s="11">
        <v>1</v>
      </c>
      <c r="D399" s="11">
        <v>1</v>
      </c>
      <c r="E399" s="9">
        <v>1</v>
      </c>
      <c r="F399" s="10">
        <f>(E399-B399)/B399</f>
        <v>0</v>
      </c>
    </row>
    <row r="400" s="1" customFormat="1" ht="25" customHeight="1" spans="1:6">
      <c r="A400" s="11" t="s">
        <v>325</v>
      </c>
      <c r="B400" s="11"/>
      <c r="C400" s="11"/>
      <c r="D400" s="11">
        <v>73</v>
      </c>
      <c r="E400" s="9">
        <v>73</v>
      </c>
      <c r="F400" s="10"/>
    </row>
    <row r="401" s="1" customFormat="1" ht="25" customHeight="1" spans="1:6">
      <c r="A401" s="11" t="s">
        <v>326</v>
      </c>
      <c r="B401" s="11">
        <v>50</v>
      </c>
      <c r="C401" s="11"/>
      <c r="D401" s="11">
        <f>D385+E401-E385</f>
        <v>511</v>
      </c>
      <c r="E401" s="9">
        <v>157</v>
      </c>
      <c r="F401" s="10">
        <f>(E401-B401)/B401</f>
        <v>2.14</v>
      </c>
    </row>
    <row r="402" s="1" customFormat="1" ht="25" customHeight="1" spans="1:6">
      <c r="A402" s="8" t="s">
        <v>327</v>
      </c>
      <c r="B402" s="8">
        <v>2291</v>
      </c>
      <c r="C402" s="8">
        <v>2380</v>
      </c>
      <c r="D402" s="8">
        <v>1282</v>
      </c>
      <c r="E402" s="9">
        <f>SUM(E403:E407)</f>
        <v>1282</v>
      </c>
      <c r="F402" s="10">
        <f>(E402-B402)/B402</f>
        <v>-0.440419030990834</v>
      </c>
    </row>
    <row r="403" s="1" customFormat="1" ht="25" customHeight="1" spans="1:6">
      <c r="A403" s="11" t="s">
        <v>11</v>
      </c>
      <c r="B403" s="11">
        <v>194</v>
      </c>
      <c r="C403" s="11">
        <v>194</v>
      </c>
      <c r="D403" s="11">
        <v>27</v>
      </c>
      <c r="E403" s="9">
        <v>27</v>
      </c>
      <c r="F403" s="10">
        <f>(E403-B403)/B403</f>
        <v>-0.860824742268041</v>
      </c>
    </row>
    <row r="404" s="1" customFormat="1" ht="25" customHeight="1" spans="1:6">
      <c r="A404" s="11" t="s">
        <v>12</v>
      </c>
      <c r="B404" s="11">
        <v>8</v>
      </c>
      <c r="C404" s="11">
        <v>279</v>
      </c>
      <c r="D404" s="11">
        <v>409</v>
      </c>
      <c r="E404" s="9">
        <v>409</v>
      </c>
      <c r="F404" s="10">
        <f>(E404-B404)/B404</f>
        <v>50.125</v>
      </c>
    </row>
    <row r="405" s="1" customFormat="1" ht="25" customHeight="1" spans="1:6">
      <c r="A405" s="11" t="s">
        <v>328</v>
      </c>
      <c r="B405" s="11">
        <v>101</v>
      </c>
      <c r="C405" s="11">
        <v>88</v>
      </c>
      <c r="D405" s="11"/>
      <c r="E405" s="9"/>
      <c r="F405" s="10"/>
    </row>
    <row r="406" s="1" customFormat="1" ht="25" customHeight="1" spans="1:6">
      <c r="A406" s="11" t="s">
        <v>329</v>
      </c>
      <c r="B406" s="11">
        <v>20</v>
      </c>
      <c r="C406" s="11">
        <v>20</v>
      </c>
      <c r="D406" s="11"/>
      <c r="E406" s="9"/>
      <c r="F406" s="10"/>
    </row>
    <row r="407" s="1" customFormat="1" ht="25" customHeight="1" spans="1:6">
      <c r="A407" s="11" t="s">
        <v>330</v>
      </c>
      <c r="B407" s="11">
        <v>1968</v>
      </c>
      <c r="C407" s="11">
        <v>1799</v>
      </c>
      <c r="D407" s="11">
        <v>846</v>
      </c>
      <c r="E407" s="9">
        <v>846</v>
      </c>
      <c r="F407" s="10">
        <f t="shared" ref="F407:F414" si="22">(E407-B407)/B407</f>
        <v>-0.570121951219512</v>
      </c>
    </row>
    <row r="408" s="1" customFormat="1" ht="25" customHeight="1" spans="1:6">
      <c r="A408" s="8" t="s">
        <v>331</v>
      </c>
      <c r="B408" s="8">
        <v>16</v>
      </c>
      <c r="C408" s="8">
        <v>539</v>
      </c>
      <c r="D408" s="8">
        <v>15</v>
      </c>
      <c r="E408" s="9">
        <f>SUM(E409:E410)</f>
        <v>15</v>
      </c>
      <c r="F408" s="10">
        <f t="shared" si="22"/>
        <v>-0.0625</v>
      </c>
    </row>
    <row r="409" s="1" customFormat="1" ht="25" customHeight="1" spans="1:6">
      <c r="A409" s="11" t="s">
        <v>332</v>
      </c>
      <c r="B409" s="11">
        <v>16</v>
      </c>
      <c r="C409" s="11">
        <v>16</v>
      </c>
      <c r="D409" s="11">
        <v>15</v>
      </c>
      <c r="E409" s="9">
        <v>15</v>
      </c>
      <c r="F409" s="10">
        <f t="shared" si="22"/>
        <v>-0.0625</v>
      </c>
    </row>
    <row r="410" s="1" customFormat="1" ht="25" customHeight="1" spans="1:6">
      <c r="A410" s="11" t="s">
        <v>333</v>
      </c>
      <c r="B410" s="11"/>
      <c r="C410" s="11">
        <v>523</v>
      </c>
      <c r="D410" s="11"/>
      <c r="E410" s="9">
        <v>0</v>
      </c>
      <c r="F410" s="10" t="e">
        <f t="shared" si="22"/>
        <v>#DIV/0!</v>
      </c>
    </row>
    <row r="411" s="1" customFormat="1" ht="25" customHeight="1" spans="1:6">
      <c r="A411" s="8" t="s">
        <v>334</v>
      </c>
      <c r="B411" s="8">
        <v>1267</v>
      </c>
      <c r="C411" s="8">
        <v>594</v>
      </c>
      <c r="D411" s="8">
        <v>2298</v>
      </c>
      <c r="E411" s="9">
        <f>SUM(E412:E416)</f>
        <v>2298</v>
      </c>
      <c r="F411" s="10">
        <f t="shared" si="22"/>
        <v>0.813733228097869</v>
      </c>
    </row>
    <row r="412" s="1" customFormat="1" ht="25" customHeight="1" spans="1:6">
      <c r="A412" s="11" t="s">
        <v>335</v>
      </c>
      <c r="B412" s="11">
        <v>694</v>
      </c>
      <c r="C412" s="11">
        <v>227</v>
      </c>
      <c r="D412" s="11">
        <v>936</v>
      </c>
      <c r="E412" s="9">
        <v>936</v>
      </c>
      <c r="F412" s="10">
        <f t="shared" si="22"/>
        <v>0.348703170028818</v>
      </c>
    </row>
    <row r="413" s="1" customFormat="1" ht="25" customHeight="1" spans="1:6">
      <c r="A413" s="11" t="s">
        <v>336</v>
      </c>
      <c r="B413" s="11">
        <v>393</v>
      </c>
      <c r="C413" s="11">
        <v>232</v>
      </c>
      <c r="D413" s="11">
        <v>375</v>
      </c>
      <c r="E413" s="9">
        <v>375</v>
      </c>
      <c r="F413" s="10">
        <f t="shared" si="22"/>
        <v>-0.0458015267175573</v>
      </c>
    </row>
    <row r="414" s="1" customFormat="1" ht="25" customHeight="1" spans="1:6">
      <c r="A414" s="11" t="s">
        <v>337</v>
      </c>
      <c r="B414" s="11">
        <v>180</v>
      </c>
      <c r="C414" s="11">
        <v>135</v>
      </c>
      <c r="D414" s="11">
        <v>968</v>
      </c>
      <c r="E414" s="9">
        <v>968</v>
      </c>
      <c r="F414" s="10">
        <f t="shared" si="22"/>
        <v>4.37777777777778</v>
      </c>
    </row>
    <row r="415" s="1" customFormat="1" ht="25" customHeight="1" spans="1:6">
      <c r="A415" s="11" t="s">
        <v>338</v>
      </c>
      <c r="B415" s="11"/>
      <c r="C415" s="11"/>
      <c r="D415" s="11">
        <v>10</v>
      </c>
      <c r="E415" s="9">
        <v>10</v>
      </c>
      <c r="F415" s="10"/>
    </row>
    <row r="416" s="1" customFormat="1" ht="25" customHeight="1" spans="1:6">
      <c r="A416" s="11" t="s">
        <v>339</v>
      </c>
      <c r="B416" s="11"/>
      <c r="C416" s="11"/>
      <c r="D416" s="11">
        <v>9</v>
      </c>
      <c r="E416" s="9">
        <v>9</v>
      </c>
      <c r="F416" s="10"/>
    </row>
    <row r="417" s="1" customFormat="1" ht="25" customHeight="1" spans="1:6">
      <c r="A417" s="8" t="s">
        <v>340</v>
      </c>
      <c r="B417" s="8">
        <v>543</v>
      </c>
      <c r="C417" s="8">
        <v>440</v>
      </c>
      <c r="D417" s="8">
        <v>666</v>
      </c>
      <c r="E417" s="9">
        <f>SUM(E418:E420)</f>
        <v>571</v>
      </c>
      <c r="F417" s="10">
        <f>(E417-B417)/B417</f>
        <v>0.0515653775322284</v>
      </c>
    </row>
    <row r="418" s="1" customFormat="1" ht="25" customHeight="1" spans="1:6">
      <c r="A418" s="11" t="s">
        <v>341</v>
      </c>
      <c r="B418" s="11"/>
      <c r="C418" s="11"/>
      <c r="D418" s="11">
        <v>8</v>
      </c>
      <c r="E418" s="9">
        <v>8</v>
      </c>
      <c r="F418" s="10"/>
    </row>
    <row r="419" s="1" customFormat="1" ht="25" customHeight="1" spans="1:6">
      <c r="A419" s="11" t="s">
        <v>342</v>
      </c>
      <c r="B419" s="11">
        <v>45</v>
      </c>
      <c r="C419" s="11">
        <v>107</v>
      </c>
      <c r="D419" s="11">
        <v>107</v>
      </c>
      <c r="E419" s="9">
        <v>107</v>
      </c>
      <c r="F419" s="10">
        <f t="shared" ref="F419:F434" si="23">(E419-B419)/B419</f>
        <v>1.37777777777778</v>
      </c>
    </row>
    <row r="420" s="1" customFormat="1" ht="25" customHeight="1" spans="1:6">
      <c r="A420" s="11" t="s">
        <v>343</v>
      </c>
      <c r="B420" s="11">
        <v>498</v>
      </c>
      <c r="C420" s="11">
        <v>333</v>
      </c>
      <c r="D420" s="11">
        <f>D417+E420-E417</f>
        <v>551</v>
      </c>
      <c r="E420" s="9">
        <v>456</v>
      </c>
      <c r="F420" s="10">
        <f t="shared" si="23"/>
        <v>-0.0843373493975904</v>
      </c>
    </row>
    <row r="421" s="1" customFormat="1" ht="25" customHeight="1" spans="1:6">
      <c r="A421" s="8" t="s">
        <v>344</v>
      </c>
      <c r="B421" s="8">
        <v>61</v>
      </c>
      <c r="C421" s="8">
        <v>61</v>
      </c>
      <c r="D421" s="8">
        <v>673</v>
      </c>
      <c r="E421" s="9">
        <v>90</v>
      </c>
      <c r="F421" s="10">
        <f t="shared" si="23"/>
        <v>0.475409836065574</v>
      </c>
    </row>
    <row r="422" s="1" customFormat="1" ht="25" customHeight="1" spans="1:6">
      <c r="A422" s="11" t="s">
        <v>345</v>
      </c>
      <c r="B422" s="11">
        <v>61</v>
      </c>
      <c r="C422" s="11">
        <v>61</v>
      </c>
      <c r="D422" s="11">
        <v>673</v>
      </c>
      <c r="E422" s="9">
        <v>90</v>
      </c>
      <c r="F422" s="10">
        <f t="shared" si="23"/>
        <v>0.475409836065574</v>
      </c>
    </row>
    <row r="423" s="1" customFormat="1" ht="25" customHeight="1" spans="1:6">
      <c r="A423" s="8" t="s">
        <v>346</v>
      </c>
      <c r="B423" s="8">
        <v>744</v>
      </c>
      <c r="C423" s="8">
        <v>641</v>
      </c>
      <c r="D423" s="8">
        <v>578</v>
      </c>
      <c r="E423" s="9">
        <v>566</v>
      </c>
      <c r="F423" s="10">
        <f t="shared" si="23"/>
        <v>-0.239247311827957</v>
      </c>
    </row>
    <row r="424" s="1" customFormat="1" ht="25" customHeight="1" spans="1:6">
      <c r="A424" s="8" t="s">
        <v>347</v>
      </c>
      <c r="B424" s="8">
        <v>699</v>
      </c>
      <c r="C424" s="8">
        <v>632</v>
      </c>
      <c r="D424" s="8">
        <v>548</v>
      </c>
      <c r="E424" s="9">
        <f>SUM(E425:E429)</f>
        <v>548</v>
      </c>
      <c r="F424" s="10">
        <f t="shared" si="23"/>
        <v>-0.216022889842632</v>
      </c>
    </row>
    <row r="425" s="1" customFormat="1" ht="25" customHeight="1" spans="1:6">
      <c r="A425" s="11" t="s">
        <v>11</v>
      </c>
      <c r="B425" s="11">
        <v>146</v>
      </c>
      <c r="C425" s="11">
        <v>146</v>
      </c>
      <c r="D425" s="11">
        <v>152</v>
      </c>
      <c r="E425" s="9">
        <v>152</v>
      </c>
      <c r="F425" s="10">
        <f t="shared" si="23"/>
        <v>0.0410958904109589</v>
      </c>
    </row>
    <row r="426" s="1" customFormat="1" ht="25" customHeight="1" spans="1:6">
      <c r="A426" s="11" t="s">
        <v>12</v>
      </c>
      <c r="B426" s="11">
        <v>40</v>
      </c>
      <c r="C426" s="11">
        <v>40</v>
      </c>
      <c r="D426" s="11">
        <v>54</v>
      </c>
      <c r="E426" s="9">
        <v>54</v>
      </c>
      <c r="F426" s="10">
        <f t="shared" si="23"/>
        <v>0.35</v>
      </c>
    </row>
    <row r="427" s="1" customFormat="1" ht="25" customHeight="1" spans="1:6">
      <c r="A427" s="11" t="s">
        <v>348</v>
      </c>
      <c r="B427" s="11">
        <v>66</v>
      </c>
      <c r="C427" s="11">
        <v>66</v>
      </c>
      <c r="D427" s="11">
        <v>180</v>
      </c>
      <c r="E427" s="9">
        <v>180</v>
      </c>
      <c r="F427" s="10">
        <f t="shared" si="23"/>
        <v>1.72727272727273</v>
      </c>
    </row>
    <row r="428" s="1" customFormat="1" ht="25" customHeight="1" spans="1:6">
      <c r="A428" s="11" t="s">
        <v>349</v>
      </c>
      <c r="B428" s="11">
        <v>387</v>
      </c>
      <c r="C428" s="11">
        <v>355</v>
      </c>
      <c r="D428" s="11">
        <v>132</v>
      </c>
      <c r="E428" s="9">
        <v>132</v>
      </c>
      <c r="F428" s="10">
        <f t="shared" si="23"/>
        <v>-0.65891472868217</v>
      </c>
    </row>
    <row r="429" s="1" customFormat="1" ht="25" customHeight="1" spans="1:6">
      <c r="A429" s="11" t="s">
        <v>350</v>
      </c>
      <c r="B429" s="11">
        <v>60</v>
      </c>
      <c r="C429" s="11">
        <v>25</v>
      </c>
      <c r="D429" s="11">
        <v>30</v>
      </c>
      <c r="E429" s="9">
        <v>30</v>
      </c>
      <c r="F429" s="10">
        <f t="shared" si="23"/>
        <v>-0.5</v>
      </c>
    </row>
    <row r="430" s="1" customFormat="1" ht="25" customHeight="1" spans="1:6">
      <c r="A430" s="8" t="s">
        <v>351</v>
      </c>
      <c r="B430" s="8">
        <v>36</v>
      </c>
      <c r="C430" s="8"/>
      <c r="D430" s="8">
        <v>15</v>
      </c>
      <c r="E430" s="9">
        <f>SUM(E431:E431)</f>
        <v>3</v>
      </c>
      <c r="F430" s="10">
        <f t="shared" si="23"/>
        <v>-0.916666666666667</v>
      </c>
    </row>
    <row r="431" s="1" customFormat="1" ht="25" customHeight="1" spans="1:6">
      <c r="A431" s="11" t="s">
        <v>352</v>
      </c>
      <c r="B431" s="11">
        <v>36</v>
      </c>
      <c r="C431" s="11"/>
      <c r="D431" s="11">
        <v>15</v>
      </c>
      <c r="E431" s="9">
        <v>3</v>
      </c>
      <c r="F431" s="10">
        <f t="shared" si="23"/>
        <v>-0.916666666666667</v>
      </c>
    </row>
    <row r="432" s="1" customFormat="1" ht="25" customHeight="1" spans="1:6">
      <c r="A432" s="8" t="s">
        <v>353</v>
      </c>
      <c r="B432" s="8">
        <v>9</v>
      </c>
      <c r="C432" s="8">
        <v>9</v>
      </c>
      <c r="D432" s="8">
        <v>15</v>
      </c>
      <c r="E432" s="9">
        <f>SUM(E433:E433)</f>
        <v>15</v>
      </c>
      <c r="F432" s="10">
        <f t="shared" si="23"/>
        <v>0.666666666666667</v>
      </c>
    </row>
    <row r="433" s="1" customFormat="1" ht="25" customHeight="1" spans="1:6">
      <c r="A433" s="11" t="s">
        <v>354</v>
      </c>
      <c r="B433" s="11">
        <v>9</v>
      </c>
      <c r="C433" s="11">
        <v>9</v>
      </c>
      <c r="D433" s="11">
        <v>15</v>
      </c>
      <c r="E433" s="9">
        <v>15</v>
      </c>
      <c r="F433" s="10">
        <f t="shared" si="23"/>
        <v>0.666666666666667</v>
      </c>
    </row>
    <row r="434" s="1" customFormat="1" ht="25" customHeight="1" spans="1:6">
      <c r="A434" s="8" t="s">
        <v>355</v>
      </c>
      <c r="B434" s="8">
        <v>518</v>
      </c>
      <c r="C434" s="8">
        <v>418</v>
      </c>
      <c r="D434" s="8">
        <v>481</v>
      </c>
      <c r="E434" s="9">
        <v>481</v>
      </c>
      <c r="F434" s="10">
        <f t="shared" si="23"/>
        <v>-0.0714285714285714</v>
      </c>
    </row>
    <row r="435" s="1" customFormat="1" ht="25" customHeight="1" spans="1:6">
      <c r="A435" s="8" t="s">
        <v>356</v>
      </c>
      <c r="B435" s="8"/>
      <c r="C435" s="8"/>
      <c r="D435" s="8">
        <v>5</v>
      </c>
      <c r="E435" s="9">
        <f>SUM(E436:E436)</f>
        <v>5</v>
      </c>
      <c r="F435" s="10"/>
    </row>
    <row r="436" s="1" customFormat="1" ht="25" customHeight="1" spans="1:6">
      <c r="A436" s="11" t="s">
        <v>11</v>
      </c>
      <c r="B436" s="11"/>
      <c r="C436" s="11"/>
      <c r="D436" s="11">
        <v>5</v>
      </c>
      <c r="E436" s="9">
        <v>5</v>
      </c>
      <c r="F436" s="10"/>
    </row>
    <row r="437" s="1" customFormat="1" ht="25" customHeight="1" spans="1:6">
      <c r="A437" s="8" t="s">
        <v>357</v>
      </c>
      <c r="B437" s="8">
        <v>254</v>
      </c>
      <c r="C437" s="8">
        <v>204</v>
      </c>
      <c r="D437" s="8">
        <v>123</v>
      </c>
      <c r="E437" s="9">
        <f>SUM(E438:E441)</f>
        <v>123</v>
      </c>
      <c r="F437" s="10">
        <f>(E437-B437)/B437</f>
        <v>-0.515748031496063</v>
      </c>
    </row>
    <row r="438" s="1" customFormat="1" ht="25" customHeight="1" spans="1:6">
      <c r="A438" s="11" t="s">
        <v>11</v>
      </c>
      <c r="B438" s="11">
        <v>106</v>
      </c>
      <c r="C438" s="11">
        <v>106</v>
      </c>
      <c r="D438" s="11">
        <v>79</v>
      </c>
      <c r="E438" s="9">
        <v>79</v>
      </c>
      <c r="F438" s="10">
        <f>(E438-B438)/B438</f>
        <v>-0.254716981132075</v>
      </c>
    </row>
    <row r="439" s="1" customFormat="1" ht="25" customHeight="1" spans="1:6">
      <c r="A439" s="11" t="s">
        <v>12</v>
      </c>
      <c r="B439" s="11">
        <v>29</v>
      </c>
      <c r="C439" s="11">
        <v>29</v>
      </c>
      <c r="D439" s="11">
        <v>44</v>
      </c>
      <c r="E439" s="9">
        <v>44</v>
      </c>
      <c r="F439" s="10">
        <f>(E439-B439)/B439</f>
        <v>0.517241379310345</v>
      </c>
    </row>
    <row r="440" s="1" customFormat="1" ht="25" customHeight="1" spans="1:6">
      <c r="A440" s="11" t="s">
        <v>358</v>
      </c>
      <c r="B440" s="11">
        <v>4</v>
      </c>
      <c r="C440" s="11">
        <v>4</v>
      </c>
      <c r="D440" s="11"/>
      <c r="E440" s="9"/>
      <c r="F440" s="10"/>
    </row>
    <row r="441" s="1" customFormat="1" ht="25" customHeight="1" spans="1:6">
      <c r="A441" s="11" t="s">
        <v>359</v>
      </c>
      <c r="B441" s="11">
        <v>115</v>
      </c>
      <c r="C441" s="11">
        <v>65</v>
      </c>
      <c r="D441" s="11"/>
      <c r="E441" s="9"/>
      <c r="F441" s="10"/>
    </row>
    <row r="442" s="1" customFormat="1" ht="25" customHeight="1" spans="1:6">
      <c r="A442" s="8" t="s">
        <v>360</v>
      </c>
      <c r="B442" s="8">
        <v>174</v>
      </c>
      <c r="C442" s="8">
        <v>174</v>
      </c>
      <c r="D442" s="8">
        <v>257</v>
      </c>
      <c r="E442" s="9">
        <f>SUM(E443:E445)</f>
        <v>257</v>
      </c>
      <c r="F442" s="10">
        <f>(E442-B442)/B442</f>
        <v>0.477011494252874</v>
      </c>
    </row>
    <row r="443" s="1" customFormat="1" ht="25" customHeight="1" spans="1:6">
      <c r="A443" s="11" t="s">
        <v>11</v>
      </c>
      <c r="B443" s="11">
        <v>90</v>
      </c>
      <c r="C443" s="11">
        <v>90</v>
      </c>
      <c r="D443" s="11">
        <v>133</v>
      </c>
      <c r="E443" s="9">
        <v>133</v>
      </c>
      <c r="F443" s="10">
        <f>(E443-B443)/B443</f>
        <v>0.477777777777778</v>
      </c>
    </row>
    <row r="444" s="1" customFormat="1" ht="25" customHeight="1" spans="1:6">
      <c r="A444" s="11" t="s">
        <v>12</v>
      </c>
      <c r="B444" s="11">
        <v>84</v>
      </c>
      <c r="C444" s="11">
        <v>84</v>
      </c>
      <c r="D444" s="11">
        <v>89</v>
      </c>
      <c r="E444" s="9">
        <v>89</v>
      </c>
      <c r="F444" s="10">
        <f>(E444-B444)/B444</f>
        <v>0.0595238095238095</v>
      </c>
    </row>
    <row r="445" s="1" customFormat="1" ht="25" customHeight="1" spans="1:6">
      <c r="A445" s="11" t="s">
        <v>361</v>
      </c>
      <c r="B445" s="11"/>
      <c r="C445" s="11"/>
      <c r="D445" s="11">
        <v>35</v>
      </c>
      <c r="E445" s="9">
        <v>35</v>
      </c>
      <c r="F445" s="10"/>
    </row>
    <row r="446" s="1" customFormat="1" ht="25" customHeight="1" spans="1:6">
      <c r="A446" s="8" t="s">
        <v>362</v>
      </c>
      <c r="B446" s="8">
        <v>10</v>
      </c>
      <c r="C446" s="8"/>
      <c r="D446" s="8"/>
      <c r="E446" s="9"/>
      <c r="F446" s="10"/>
    </row>
    <row r="447" s="1" customFormat="1" ht="25" customHeight="1" spans="1:6">
      <c r="A447" s="11" t="s">
        <v>363</v>
      </c>
      <c r="B447" s="11">
        <v>10</v>
      </c>
      <c r="C447" s="11"/>
      <c r="D447" s="11"/>
      <c r="E447" s="9"/>
      <c r="F447" s="10"/>
    </row>
    <row r="448" s="1" customFormat="1" ht="25" customHeight="1" spans="1:6">
      <c r="A448" s="8" t="s">
        <v>364</v>
      </c>
      <c r="B448" s="8">
        <v>40</v>
      </c>
      <c r="C448" s="8">
        <v>40</v>
      </c>
      <c r="D448" s="8">
        <v>96</v>
      </c>
      <c r="E448" s="9">
        <f>SUM(E449:E450)</f>
        <v>96</v>
      </c>
      <c r="F448" s="10">
        <f>(E448-B448)/B448</f>
        <v>1.4</v>
      </c>
    </row>
    <row r="449" s="1" customFormat="1" ht="25" customHeight="1" spans="1:6">
      <c r="A449" s="11" t="s">
        <v>11</v>
      </c>
      <c r="B449" s="11">
        <v>32</v>
      </c>
      <c r="C449" s="11">
        <v>32</v>
      </c>
      <c r="D449" s="11">
        <v>24</v>
      </c>
      <c r="E449" s="9">
        <v>24</v>
      </c>
      <c r="F449" s="10">
        <f>(E449-B449)/B449</f>
        <v>-0.25</v>
      </c>
    </row>
    <row r="450" s="1" customFormat="1" ht="25" customHeight="1" spans="1:6">
      <c r="A450" s="11" t="s">
        <v>365</v>
      </c>
      <c r="B450" s="11">
        <v>8</v>
      </c>
      <c r="C450" s="11">
        <v>8</v>
      </c>
      <c r="D450" s="11">
        <v>72</v>
      </c>
      <c r="E450" s="9">
        <v>72</v>
      </c>
      <c r="F450" s="10">
        <f>(E450-B450)/B450</f>
        <v>8</v>
      </c>
    </row>
    <row r="451" s="1" customFormat="1" ht="25" customHeight="1" spans="1:6">
      <c r="A451" s="8" t="s">
        <v>366</v>
      </c>
      <c r="B451" s="8">
        <v>40</v>
      </c>
      <c r="C451" s="8"/>
      <c r="D451" s="8"/>
      <c r="E451" s="9"/>
      <c r="F451" s="10"/>
    </row>
    <row r="452" s="1" customFormat="1" ht="25" customHeight="1" spans="1:6">
      <c r="A452" s="11" t="s">
        <v>367</v>
      </c>
      <c r="B452" s="11">
        <v>40</v>
      </c>
      <c r="C452" s="11"/>
      <c r="D452" s="11"/>
      <c r="E452" s="9"/>
      <c r="F452" s="10"/>
    </row>
    <row r="453" s="1" customFormat="1" ht="25" customHeight="1" spans="1:6">
      <c r="A453" s="8" t="s">
        <v>368</v>
      </c>
      <c r="B453" s="8">
        <v>672</v>
      </c>
      <c r="C453" s="8">
        <v>546</v>
      </c>
      <c r="D453" s="8">
        <v>394</v>
      </c>
      <c r="E453" s="9">
        <f>SUM(E454,E459,E463,E465)</f>
        <v>366</v>
      </c>
      <c r="F453" s="10">
        <f>(E453-B453)/B453</f>
        <v>-0.455357142857143</v>
      </c>
    </row>
    <row r="454" s="1" customFormat="1" ht="25" customHeight="1" spans="1:6">
      <c r="A454" s="8" t="s">
        <v>369</v>
      </c>
      <c r="B454" s="8">
        <v>289</v>
      </c>
      <c r="C454" s="8">
        <v>268</v>
      </c>
      <c r="D454" s="8">
        <v>199</v>
      </c>
      <c r="E454" s="9">
        <f>SUM(E455:E458)</f>
        <v>171</v>
      </c>
      <c r="F454" s="10">
        <f>(E454-B454)/B454</f>
        <v>-0.408304498269896</v>
      </c>
    </row>
    <row r="455" s="1" customFormat="1" ht="25" customHeight="1" spans="1:6">
      <c r="A455" s="11" t="s">
        <v>11</v>
      </c>
      <c r="B455" s="11">
        <v>118</v>
      </c>
      <c r="C455" s="11">
        <v>118</v>
      </c>
      <c r="D455" s="11">
        <v>75</v>
      </c>
      <c r="E455" s="9">
        <v>75</v>
      </c>
      <c r="F455" s="10">
        <f>(E455-B455)/B455</f>
        <v>-0.364406779661017</v>
      </c>
    </row>
    <row r="456" s="1" customFormat="1" ht="25" customHeight="1" spans="1:6">
      <c r="A456" s="11" t="s">
        <v>12</v>
      </c>
      <c r="B456" s="11">
        <v>54</v>
      </c>
      <c r="C456" s="11">
        <v>54</v>
      </c>
      <c r="D456" s="11">
        <v>69</v>
      </c>
      <c r="E456" s="9">
        <v>69</v>
      </c>
      <c r="F456" s="10">
        <f>(E456-B456)/B456</f>
        <v>0.277777777777778</v>
      </c>
    </row>
    <row r="457" s="1" customFormat="1" ht="25" customHeight="1" spans="1:6">
      <c r="A457" s="11" t="s">
        <v>370</v>
      </c>
      <c r="B457" s="11">
        <v>20</v>
      </c>
      <c r="C457" s="11">
        <v>20</v>
      </c>
      <c r="D457" s="11"/>
      <c r="E457" s="9"/>
      <c r="F457" s="10"/>
    </row>
    <row r="458" s="1" customFormat="1" ht="25" customHeight="1" spans="1:6">
      <c r="A458" s="11" t="s">
        <v>371</v>
      </c>
      <c r="B458" s="11">
        <v>97</v>
      </c>
      <c r="C458" s="11">
        <v>76</v>
      </c>
      <c r="D458" s="11">
        <f>D454+E458-E454</f>
        <v>55</v>
      </c>
      <c r="E458" s="9">
        <v>27</v>
      </c>
      <c r="F458" s="10">
        <f t="shared" ref="F458:F469" si="24">(E458-B458)/B458</f>
        <v>-0.721649484536082</v>
      </c>
    </row>
    <row r="459" s="1" customFormat="1" ht="25" customHeight="1" spans="1:6">
      <c r="A459" s="8" t="s">
        <v>372</v>
      </c>
      <c r="B459" s="8">
        <v>97</v>
      </c>
      <c r="C459" s="8">
        <v>97</v>
      </c>
      <c r="D459" s="8">
        <v>63</v>
      </c>
      <c r="E459" s="9">
        <f>SUM(E460:E462)</f>
        <v>63</v>
      </c>
      <c r="F459" s="10">
        <f t="shared" si="24"/>
        <v>-0.350515463917526</v>
      </c>
    </row>
    <row r="460" s="1" customFormat="1" ht="25" customHeight="1" spans="1:6">
      <c r="A460" s="11" t="s">
        <v>11</v>
      </c>
      <c r="B460" s="11">
        <v>40</v>
      </c>
      <c r="C460" s="11">
        <v>40</v>
      </c>
      <c r="D460" s="11">
        <v>44</v>
      </c>
      <c r="E460" s="9">
        <v>44</v>
      </c>
      <c r="F460" s="10">
        <f t="shared" si="24"/>
        <v>0.1</v>
      </c>
    </row>
    <row r="461" s="1" customFormat="1" ht="25" customHeight="1" spans="1:6">
      <c r="A461" s="11" t="s">
        <v>12</v>
      </c>
      <c r="B461" s="11">
        <v>7</v>
      </c>
      <c r="C461" s="11">
        <v>7</v>
      </c>
      <c r="D461" s="11">
        <v>9</v>
      </c>
      <c r="E461" s="9">
        <v>9</v>
      </c>
      <c r="F461" s="10">
        <f t="shared" si="24"/>
        <v>0.285714285714286</v>
      </c>
    </row>
    <row r="462" s="1" customFormat="1" ht="25" customHeight="1" spans="1:6">
      <c r="A462" s="11" t="s">
        <v>373</v>
      </c>
      <c r="B462" s="11">
        <v>50</v>
      </c>
      <c r="C462" s="11">
        <v>50</v>
      </c>
      <c r="D462" s="11">
        <v>10</v>
      </c>
      <c r="E462" s="9">
        <v>10</v>
      </c>
      <c r="F462" s="10">
        <f t="shared" si="24"/>
        <v>-0.8</v>
      </c>
    </row>
    <row r="463" s="1" customFormat="1" ht="25" customHeight="1" spans="1:6">
      <c r="A463" s="8" t="s">
        <v>374</v>
      </c>
      <c r="B463" s="8">
        <v>130</v>
      </c>
      <c r="C463" s="8">
        <v>95</v>
      </c>
      <c r="D463" s="8">
        <v>84</v>
      </c>
      <c r="E463" s="9">
        <f>SUM(E464:E464)</f>
        <v>84</v>
      </c>
      <c r="F463" s="10">
        <f t="shared" si="24"/>
        <v>-0.353846153846154</v>
      </c>
    </row>
    <row r="464" s="1" customFormat="1" ht="25" customHeight="1" spans="1:6">
      <c r="A464" s="11" t="s">
        <v>375</v>
      </c>
      <c r="B464" s="11">
        <v>130</v>
      </c>
      <c r="C464" s="11">
        <v>95</v>
      </c>
      <c r="D464" s="11">
        <v>84</v>
      </c>
      <c r="E464" s="9">
        <v>84</v>
      </c>
      <c r="F464" s="10">
        <f t="shared" si="24"/>
        <v>-0.353846153846154</v>
      </c>
    </row>
    <row r="465" s="1" customFormat="1" ht="25" customHeight="1" spans="1:6">
      <c r="A465" s="8" t="s">
        <v>376</v>
      </c>
      <c r="B465" s="8">
        <v>156</v>
      </c>
      <c r="C465" s="8">
        <v>86</v>
      </c>
      <c r="D465" s="8">
        <v>48</v>
      </c>
      <c r="E465" s="9">
        <f>SUM(E466:E466)</f>
        <v>48</v>
      </c>
      <c r="F465" s="10">
        <f t="shared" si="24"/>
        <v>-0.692307692307692</v>
      </c>
    </row>
    <row r="466" s="1" customFormat="1" ht="25" customHeight="1" spans="1:6">
      <c r="A466" s="11" t="s">
        <v>377</v>
      </c>
      <c r="B466" s="11">
        <v>156</v>
      </c>
      <c r="C466" s="11">
        <v>86</v>
      </c>
      <c r="D466" s="11">
        <v>48</v>
      </c>
      <c r="E466" s="9">
        <v>48</v>
      </c>
      <c r="F466" s="10">
        <f t="shared" si="24"/>
        <v>-0.692307692307692</v>
      </c>
    </row>
    <row r="467" s="1" customFormat="1" ht="25" customHeight="1" spans="1:6">
      <c r="A467" s="8" t="s">
        <v>378</v>
      </c>
      <c r="B467" s="8">
        <v>104</v>
      </c>
      <c r="C467" s="8">
        <v>65</v>
      </c>
      <c r="D467" s="8">
        <v>344</v>
      </c>
      <c r="E467" s="9">
        <v>344</v>
      </c>
      <c r="F467" s="10">
        <f t="shared" si="24"/>
        <v>2.30769230769231</v>
      </c>
    </row>
    <row r="468" s="1" customFormat="1" ht="25" customHeight="1" spans="1:6">
      <c r="A468" s="8" t="s">
        <v>379</v>
      </c>
      <c r="B468" s="8">
        <v>104</v>
      </c>
      <c r="C468" s="8">
        <v>65</v>
      </c>
      <c r="D468" s="8">
        <v>342</v>
      </c>
      <c r="E468" s="9">
        <f>SUM(E469:E469)</f>
        <v>342</v>
      </c>
      <c r="F468" s="10">
        <f t="shared" si="24"/>
        <v>2.28846153846154</v>
      </c>
    </row>
    <row r="469" s="1" customFormat="1" ht="25" customHeight="1" spans="1:6">
      <c r="A469" s="11" t="s">
        <v>380</v>
      </c>
      <c r="B469" s="11">
        <v>104</v>
      </c>
      <c r="C469" s="11">
        <v>65</v>
      </c>
      <c r="D469" s="11">
        <v>342</v>
      </c>
      <c r="E469" s="9">
        <v>342</v>
      </c>
      <c r="F469" s="10">
        <f t="shared" si="24"/>
        <v>2.28846153846154</v>
      </c>
    </row>
    <row r="470" s="1" customFormat="1" ht="25" customHeight="1" spans="1:6">
      <c r="A470" s="8" t="s">
        <v>381</v>
      </c>
      <c r="B470" s="8"/>
      <c r="C470" s="8"/>
      <c r="D470" s="8">
        <v>2</v>
      </c>
      <c r="E470" s="9">
        <f>SUM(E471:E471)</f>
        <v>2</v>
      </c>
      <c r="F470" s="10"/>
    </row>
    <row r="471" s="1" customFormat="1" ht="25" customHeight="1" spans="1:6">
      <c r="A471" s="11" t="s">
        <v>12</v>
      </c>
      <c r="B471" s="11"/>
      <c r="C471" s="11"/>
      <c r="D471" s="11">
        <v>2</v>
      </c>
      <c r="E471" s="9">
        <v>2</v>
      </c>
      <c r="F471" s="10"/>
    </row>
    <row r="472" s="1" customFormat="1" ht="25" customHeight="1" spans="1:6">
      <c r="A472" s="8" t="s">
        <v>382</v>
      </c>
      <c r="B472" s="8">
        <v>1602</v>
      </c>
      <c r="C472" s="8">
        <v>1373</v>
      </c>
      <c r="D472" s="8">
        <v>1470</v>
      </c>
      <c r="E472" s="9">
        <v>1470</v>
      </c>
      <c r="F472" s="10">
        <f>(E472-B472)/B472</f>
        <v>-0.0823970037453183</v>
      </c>
    </row>
    <row r="473" s="1" customFormat="1" ht="25" customHeight="1" spans="1:6">
      <c r="A473" s="8" t="s">
        <v>383</v>
      </c>
      <c r="B473" s="8">
        <v>229</v>
      </c>
      <c r="C473" s="8">
        <v>0</v>
      </c>
      <c r="D473" s="8">
        <v>651</v>
      </c>
      <c r="E473" s="9">
        <f>SUM(E474:E476)</f>
        <v>651</v>
      </c>
      <c r="F473" s="10">
        <f>(E473-B473)/B473</f>
        <v>1.84279475982533</v>
      </c>
    </row>
    <row r="474" s="1" customFormat="1" ht="25" customHeight="1" spans="1:6">
      <c r="A474" s="11" t="s">
        <v>384</v>
      </c>
      <c r="B474" s="11"/>
      <c r="C474" s="11"/>
      <c r="D474" s="11">
        <v>405</v>
      </c>
      <c r="E474" s="9">
        <v>405</v>
      </c>
      <c r="F474" s="10"/>
    </row>
    <row r="475" s="1" customFormat="1" ht="25" customHeight="1" spans="1:6">
      <c r="A475" s="11" t="s">
        <v>385</v>
      </c>
      <c r="B475" s="11">
        <v>224</v>
      </c>
      <c r="C475" s="11"/>
      <c r="D475" s="11">
        <v>171</v>
      </c>
      <c r="E475" s="9">
        <v>171</v>
      </c>
      <c r="F475" s="10">
        <f>(E475-B475)/B475</f>
        <v>-0.236607142857143</v>
      </c>
    </row>
    <row r="476" s="1" customFormat="1" ht="25" customHeight="1" spans="1:6">
      <c r="A476" s="11" t="s">
        <v>386</v>
      </c>
      <c r="B476" s="11">
        <v>5</v>
      </c>
      <c r="C476" s="11"/>
      <c r="D476" s="11">
        <v>75</v>
      </c>
      <c r="E476" s="9">
        <v>75</v>
      </c>
      <c r="F476" s="10">
        <f>(E476-B476)/B476</f>
        <v>14</v>
      </c>
    </row>
    <row r="477" s="1" customFormat="1" ht="25" customHeight="1" spans="1:6">
      <c r="A477" s="8" t="s">
        <v>387</v>
      </c>
      <c r="B477" s="8">
        <v>1373</v>
      </c>
      <c r="C477" s="8">
        <v>1373</v>
      </c>
      <c r="D477" s="8">
        <v>819</v>
      </c>
      <c r="E477" s="9">
        <f>SUM(E478:E478)</f>
        <v>819</v>
      </c>
      <c r="F477" s="10">
        <f>(E477-B477)/B477</f>
        <v>-0.403495994173343</v>
      </c>
    </row>
    <row r="478" s="1" customFormat="1" ht="25" customHeight="1" spans="1:6">
      <c r="A478" s="11" t="s">
        <v>388</v>
      </c>
      <c r="B478" s="11">
        <v>1373</v>
      </c>
      <c r="C478" s="11">
        <v>1373</v>
      </c>
      <c r="D478" s="11">
        <v>819</v>
      </c>
      <c r="E478" s="9">
        <v>819</v>
      </c>
      <c r="F478" s="10">
        <f>(E478-B478)/B478</f>
        <v>-0.403495994173343</v>
      </c>
    </row>
    <row r="479" s="1" customFormat="1" ht="25" customHeight="1" spans="1:6">
      <c r="A479" s="8" t="s">
        <v>389</v>
      </c>
      <c r="B479" s="8">
        <v>4359</v>
      </c>
      <c r="C479" s="8">
        <v>19269</v>
      </c>
      <c r="D479" s="8">
        <v>3145</v>
      </c>
      <c r="E479" s="9">
        <f>E480</f>
        <v>2243</v>
      </c>
      <c r="F479" s="10"/>
    </row>
    <row r="480" s="1" customFormat="1" ht="25" customHeight="1" spans="1:6">
      <c r="A480" s="8" t="s">
        <v>390</v>
      </c>
      <c r="B480" s="11">
        <v>4359</v>
      </c>
      <c r="C480" s="8">
        <v>19269</v>
      </c>
      <c r="D480" s="8">
        <v>3145</v>
      </c>
      <c r="E480" s="9">
        <f>E481</f>
        <v>2243</v>
      </c>
      <c r="F480" s="10"/>
    </row>
    <row r="481" s="1" customFormat="1" ht="25" customHeight="1" spans="1:6">
      <c r="A481" s="11" t="s">
        <v>391</v>
      </c>
      <c r="B481" s="11">
        <v>4359</v>
      </c>
      <c r="C481" s="11">
        <v>19269</v>
      </c>
      <c r="D481" s="11">
        <v>3145</v>
      </c>
      <c r="E481" s="9">
        <v>2243</v>
      </c>
      <c r="F481" s="10">
        <f>(E481-B481)/B481</f>
        <v>-0.485432438632714</v>
      </c>
    </row>
    <row r="482" s="1" customFormat="1" ht="25" customHeight="1" spans="1:6">
      <c r="A482" s="8" t="s">
        <v>392</v>
      </c>
      <c r="B482" s="8">
        <v>461</v>
      </c>
      <c r="C482" s="8">
        <v>515</v>
      </c>
      <c r="D482" s="8">
        <v>1196</v>
      </c>
      <c r="E482" s="9">
        <v>1196</v>
      </c>
      <c r="F482" s="10">
        <f>(E482-B482)/B482</f>
        <v>1.5943600867679</v>
      </c>
    </row>
    <row r="483" s="1" customFormat="1" ht="25" customHeight="1" spans="1:6">
      <c r="A483" s="8" t="s">
        <v>393</v>
      </c>
      <c r="B483" s="8">
        <v>461</v>
      </c>
      <c r="C483" s="8">
        <v>515</v>
      </c>
      <c r="D483" s="8">
        <v>1196</v>
      </c>
      <c r="E483" s="9">
        <f>SUM(E484:E485)</f>
        <v>1196</v>
      </c>
      <c r="F483" s="10">
        <f>(E483-B483)/B483</f>
        <v>1.5943600867679</v>
      </c>
    </row>
    <row r="484" s="1" customFormat="1" ht="25" customHeight="1" spans="1:6">
      <c r="A484" s="11" t="s">
        <v>394</v>
      </c>
      <c r="B484" s="11">
        <v>396</v>
      </c>
      <c r="C484" s="11">
        <v>450</v>
      </c>
      <c r="D484" s="11">
        <v>1196</v>
      </c>
      <c r="E484" s="9">
        <v>1196</v>
      </c>
      <c r="F484" s="10">
        <f>(E484-B484)/B484</f>
        <v>2.02020202020202</v>
      </c>
    </row>
    <row r="485" s="1" customFormat="1" ht="25" customHeight="1" spans="1:6">
      <c r="A485" s="11" t="s">
        <v>395</v>
      </c>
      <c r="B485" s="11">
        <v>65</v>
      </c>
      <c r="C485" s="11">
        <v>65</v>
      </c>
      <c r="D485" s="11"/>
      <c r="E485" s="9"/>
      <c r="F485" s="10"/>
    </row>
    <row r="486" s="1" customFormat="1" ht="25" customHeight="1" spans="1:6">
      <c r="A486" s="8" t="s">
        <v>396</v>
      </c>
      <c r="B486" s="8">
        <v>15</v>
      </c>
      <c r="C486" s="8">
        <v>15</v>
      </c>
      <c r="D486" s="8">
        <v>9</v>
      </c>
      <c r="E486" s="9">
        <v>9</v>
      </c>
      <c r="F486" s="10">
        <f>(E486-B486)/B486</f>
        <v>-0.4</v>
      </c>
    </row>
    <row r="487" s="1" customFormat="1" ht="25" customHeight="1" spans="1:6">
      <c r="A487" s="8" t="s">
        <v>397</v>
      </c>
      <c r="B487" s="8">
        <v>15</v>
      </c>
      <c r="C487" s="8">
        <v>15</v>
      </c>
      <c r="D487" s="8">
        <v>9</v>
      </c>
      <c r="E487" s="9">
        <v>9</v>
      </c>
      <c r="F487" s="10">
        <f>(E487-B487)/B487</f>
        <v>-0.4</v>
      </c>
    </row>
  </sheetData>
  <autoFilter ref="A5:H487">
    <extLst/>
  </autoFilter>
  <mergeCells count="2">
    <mergeCell ref="A4:E4"/>
    <mergeCell ref="A2:F3"/>
  </mergeCells>
  <pageMargins left="0.751388888888889" right="0.751388888888889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2019-10-12T02:14:00Z</dcterms:created>
  <dcterms:modified xsi:type="dcterms:W3CDTF">2019-10-15T02:59:41Z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