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070" windowHeight="853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<sst xmlns="http://schemas.openxmlformats.org/spreadsheetml/2006/main" count="505" uniqueCount="222">
  <si>
    <t>昌江区2025年度项目计划执行情况表</t>
  </si>
  <si>
    <t>序号</t>
  </si>
  <si>
    <t>项目所在区域</t>
  </si>
  <si>
    <t>项目名称</t>
  </si>
  <si>
    <t>项目类别</t>
  </si>
  <si>
    <t>建设性质</t>
  </si>
  <si>
    <t>实施地点</t>
  </si>
  <si>
    <t>时间进度</t>
  </si>
  <si>
    <t>项目责任单位</t>
  </si>
  <si>
    <t>建设任务/内容</t>
  </si>
  <si>
    <t>绩效目标</t>
  </si>
  <si>
    <t>利益联结机制</t>
  </si>
  <si>
    <t>入库资金规模（万元)</t>
  </si>
  <si>
    <t>批复资金（万元）</t>
  </si>
  <si>
    <t xml:space="preserve">合计批复资金 </t>
  </si>
  <si>
    <t>已支付金额</t>
  </si>
  <si>
    <t>收款人或收款单位</t>
  </si>
  <si>
    <t>项目完成情况     （竣工验收/正在实施）</t>
  </si>
  <si>
    <t>备注</t>
  </si>
  <si>
    <t>乡镇</t>
  </si>
  <si>
    <t>村</t>
  </si>
  <si>
    <t>中央资金</t>
  </si>
  <si>
    <t>省级资金</t>
  </si>
  <si>
    <t>市级资金</t>
  </si>
  <si>
    <t>区级资金</t>
  </si>
  <si>
    <t>鲇鱼山镇</t>
  </si>
  <si>
    <t>徐湾村</t>
  </si>
  <si>
    <t>上徐村肉羊养殖基地</t>
  </si>
  <si>
    <t>产业发展</t>
  </si>
  <si>
    <t>新建</t>
  </si>
  <si>
    <t>上徐村</t>
  </si>
  <si>
    <t>2025年</t>
  </si>
  <si>
    <t>建设羊群养殖棚约1500平方米、羊舍约1000平方米、饲料仓库约150平方米、道路硬化长约700 米宽4米厚18厘米、厂区内场地硬化约1900平方米等相关配套设施。</t>
  </si>
  <si>
    <t>（1）羊群养殖棚约1500平方米、羊舍约1000平方米、饲料仓库约150平方米、道路硬化长约700 米宽4米厚18厘米、厂区内场地硬化约1900平方米；（2）质量指标;带动部分村民及脱贫户就业，建设村级产业，为村集体经济增收。(3)满意度：群众满意度达99％</t>
  </si>
  <si>
    <t>促进产业发展，项目投产后，带动全镇脱贫户、监测户。</t>
  </si>
  <si>
    <t>景德镇鼎轩建设工程有限公司</t>
  </si>
  <si>
    <t>正在实施</t>
  </si>
  <si>
    <t>年度计划项目执行</t>
  </si>
  <si>
    <t>慈义村</t>
  </si>
  <si>
    <t>慈义村榨榨坞山塘坝加固</t>
  </si>
  <si>
    <t xml:space="preserve">基础设施
</t>
  </si>
  <si>
    <t>大园组</t>
  </si>
  <si>
    <t>挖方、加固约高7米*宽6米*长13米及相关配套设施。</t>
  </si>
  <si>
    <t>（1）产出指标：该项目预计2025年12月底前完成，挖方、加固约高7米*宽6米*长13米及相关配套设施。（2）联农带农：完善大园组水利基础设施建设、保障耕地正常耕种。（3）满意度指标：受益群众满意度98%。</t>
  </si>
  <si>
    <t>带动村民、脱贫户发展生产、保障农田正常耕种农户增收。</t>
  </si>
  <si>
    <t>江西东瑞建设有限公司景德镇昌江分公司</t>
  </si>
  <si>
    <t>竣工验收</t>
  </si>
  <si>
    <t>关山村</t>
  </si>
  <si>
    <t>林下养鸡三期鸡棚建设工程</t>
  </si>
  <si>
    <t>续建</t>
  </si>
  <si>
    <t>该村脱贫户、监测户</t>
  </si>
  <si>
    <t>简易鸡棚约800平方、仓库900平方(长12米，宽10米，高5.2米)内部地面硬化、鸡棚周边排水等内容。</t>
  </si>
  <si>
    <t>（1）产出指标：该项目预计2025年12月底前完成，简易鸡棚约800平方、仓库900平方(长12米，宽10米，高5.2米)内部地面硬化、鸡棚周边排水等内容；（2）联农带农：产生收益后，带动66户脱贫户，20户监测户增收200元（3）满意度指标：受益群众满意度97%。</t>
  </si>
  <si>
    <t>产业发展，带动脱贫、监测人户及农户获得稳定收益</t>
  </si>
  <si>
    <t xml:space="preserve"> 四川鼎顺坤建筑工程有限公司</t>
  </si>
  <si>
    <t>Y025（村委会到港下道路）</t>
  </si>
  <si>
    <t>港下村</t>
  </si>
  <si>
    <t xml:space="preserve">关山村 </t>
  </si>
  <si>
    <t>道路硬化长约670米，宽4米，厚18公分等附属设施。</t>
  </si>
  <si>
    <t>（1）产出指标：该项目预计2025年12月底前完成，道路硬化长约670米，宽4米，厚18公分等附属设施。（2）联农带农：完善全村基础建设、提高群众出行条件。（3）满意度指标：受益群众满意度98%。</t>
  </si>
  <si>
    <t>完善全村基础建设、提高群众出行条件</t>
  </si>
  <si>
    <t>鹏弘水利建设集团有限公司</t>
  </si>
  <si>
    <t>徐湾护河坝项目</t>
  </si>
  <si>
    <t>基础设施</t>
  </si>
  <si>
    <t>徐湾村委会</t>
  </si>
  <si>
    <t>坑余村小组护河坝长42米，高4.5米，上底0.8米，下底1米（混泥土）；
徐湾村小组护河坝第一段长38米，高5米，上底0.8米，下底1米，第二段长80米，高3.5米，上底0.8米，下底1米（水泥块）。</t>
  </si>
  <si>
    <t>（1）产出指标：长20米，宽4米，高5米。（2）联农带农：完善全村基础建设、提高群众出行条件；(3)满意度：群众满意度达97％</t>
  </si>
  <si>
    <t>新桥村</t>
  </si>
  <si>
    <t>新桥村张家岭至中团道路硬化工程</t>
  </si>
  <si>
    <t>荫墩下</t>
  </si>
  <si>
    <t>道路硬化长约720米，宽6米，厚18公分。</t>
  </si>
  <si>
    <t>（1）产出指标：该项目预计2025年12月底前完成，道路硬化长约720米，宽6米，厚18公分（2）联农带农：完善全村基础建设、提高群众出行条件（3）满意度指标：受益群众满意度98%。</t>
  </si>
  <si>
    <t>鹏弘水利建设集团有限公司景德镇分公司</t>
  </si>
  <si>
    <t>留阳村</t>
  </si>
  <si>
    <t>刘家至桥头笼路面硬化</t>
  </si>
  <si>
    <t>刘家</t>
  </si>
  <si>
    <t>道路硬化约长500米，宽5米，厚20公分。</t>
  </si>
  <si>
    <t>（1）产出指标：该项目预计2025年12月底前完成，道路硬化约长500米，宽5米，厚20公分（2）联农带农：完善全村基础建设、提高群众出行条件（3）满意度指标：受益群众满意度98%。</t>
  </si>
  <si>
    <t>吕蒙村</t>
  </si>
  <si>
    <t>吕蒙罗家山安置地室外道路工程</t>
  </si>
  <si>
    <t>路基工程：1，路床整形16832.61平方米，2，15公分厚级配碎石底层14756.86平方米，18公分厚级配碎石底层2075.75平方米。     路面工程：混凝土路面，厚度15公分强度等级C30合计13024.13平方米；厚度20公分强度等级C30合计1831.78平方米。</t>
  </si>
  <si>
    <t>1、绩效目标：路基工程：1，路床整形16832.61平方米，2，15公分厚级配碎石底层14756.86平方米，18公分厚级配碎石底层2075.75平方米。路面工程：混凝土路面，厚度15公分强度等级C30合计13024.13平方米；厚度20公分强度等级C30合计1831.78平方米/2、联农带农：完善全村基础设施，提高群众出行条件，3、满意度指标：群众满意度98%。</t>
  </si>
  <si>
    <t>促进村民出行</t>
  </si>
  <si>
    <t>景德镇市兴都建筑工程有限公司</t>
  </si>
  <si>
    <t>农产品仓储中心二期</t>
  </si>
  <si>
    <t>徐坊村</t>
  </si>
  <si>
    <t>厂房建设面积约1400平方，钢结构（顶高约10米、檐高约8米、宽度约25米、长度约54米）地面硬化及配套设施等</t>
  </si>
  <si>
    <t>（1）产出指标：该项目预计2025年12月底前完成，厂房建设面积约1400平方，钢结构（顶高约10米、檐高约8米、宽度约25米、长度约54米）地面硬化及配套设施等（2）联农带农：产生收益后，带动333户脱贫户年均增收200元（3）满意度指标：受益群众满意度97%。</t>
  </si>
  <si>
    <t>带动脱贫户、监测户增收</t>
  </si>
  <si>
    <t>江西尚豪佳建设工程有限公司</t>
  </si>
  <si>
    <t>新农村建设</t>
  </si>
  <si>
    <t>进村主干道白改黑约1000米，村内休闲广场改造及配套实施，全村环境整治。</t>
  </si>
  <si>
    <t>（1）产出指标：该项目预计2025年12月底前完成，道路白改黑长约1000米，宽4米，厚0.08米（2）联农带农：完善全村基础建设、提高群众出行条件（3）满意度指标：受益群众满意度98%。</t>
  </si>
  <si>
    <t>方便全村村民出行</t>
  </si>
  <si>
    <t>进村大路至朱松文房屋道路硬化长390米宽8米高0.2米及村庄内环境整治。</t>
  </si>
  <si>
    <t>（1）产出指标：该项目预计2025年12月底前完成，道路硬化长约390米，宽8米，厚20公分等附属设施（2）联农带农：完善全村基础建设、提高群众出行条件（3）满意度指标：受益群众满意度98%。</t>
  </si>
  <si>
    <t>江西省华锐风翰建设有限公司景德镇鱼山分公司</t>
  </si>
  <si>
    <t>进村大路至朱松文房屋道路硬化长960米宽4米高0.2米及村庄内环境整治。</t>
  </si>
  <si>
    <t>（1）产出指标：该项目预计2025年12月底前完成，道路硬化长约960米，宽4米，厚20公分等附属设施（2）联农带农：完善全村基础建设、提高群众出行条件（3）满意度指标：受益群众满意度98%。</t>
  </si>
  <si>
    <t xml:space="preserve"> </t>
  </si>
  <si>
    <t>鲇鱼山镇合计</t>
  </si>
  <si>
    <t>丽阳镇</t>
  </si>
  <si>
    <t>丰田村</t>
  </si>
  <si>
    <t>研学基地（三期）</t>
  </si>
  <si>
    <t>余家村</t>
  </si>
  <si>
    <t>余家村委会</t>
  </si>
  <si>
    <t>1500平方厂房建设及配套设施</t>
  </si>
  <si>
    <t>（1）产出指标：该项目预计2025年12月底完成装1500平方厂房建设。（2）联农带农：促进产业发展，带动全镇279 户脱贫、监测人口户均增收500元。（3）满意度：受益人群满意度97%</t>
  </si>
  <si>
    <t>促进产业发展，项目投产后，带动全镇279 户脱贫、监测人口户均增收500元。</t>
  </si>
  <si>
    <t>高标准养鸡项目</t>
  </si>
  <si>
    <t>联村</t>
  </si>
  <si>
    <t>联村村委会</t>
  </si>
  <si>
    <t>鸡舍2栋*1280平方米，蛋房600平方米，饲料房400平方米，料桶（100吨），建设围墙：高2.5米，厚0.25米，长140米；厂房内、外路面硬化：2200平方米，水井、水塔1套。</t>
  </si>
  <si>
    <t>（1）产出指标：该项目预计2025年12月底完成鸡舍2栋*1280平方米，蛋房600平方米，饲料房400平方米，料桶（100吨），建设围墙：高2.5米，厚0.25米，长140米；厂房内、外路面硬化：2200平方米，水井、水塔1套。（2）联农带农：促进产业发展，带动本村 50户脱贫增收不低于300元/户，村民就业人员不少于20人，务工人均增收不低于1300元。（3）满意度：受益人群满意度97</t>
  </si>
  <si>
    <t>促进产业发展，带动本村 50户脱贫增收不低于300元/户，村民就业人员不少于20人，务工人均增收不低于1300元。</t>
  </si>
  <si>
    <t>港南村</t>
  </si>
  <si>
    <t>山塘整治</t>
  </si>
  <si>
    <t>港南村委会</t>
  </si>
  <si>
    <t>杨坞里山塘维修，维修两个出水峡口宽3米、高2.8米；两条塘坝维修加固分别为长130米、宽3米、高3米和40米、宽3米、高3米；坝体路面硬化长130米、宽3米和40米、宽3米；，60x60出水口沟渠两条500米。塘底淤泥清理</t>
  </si>
  <si>
    <t>（1）产出指标：该项目预计2025年12月底完成维修两个出水峡口宽3米、高2.8米；两条塘坝维修加固分别为长130米、宽3米、高3米和40米、宽3米、高3米；坝体路面硬化长130米、宽3米和40米、宽3米；，60x60出水口沟渠两条500米。塘底淤泥清理
（2）联农带农：完善全村基础建设、恢复山塘的灌溉与排洪功能，两个出水峡口分别灌溉面积256亩和100亩，推动农业稳定发展。
（3）满意度：受益人群满意度97%。</t>
  </si>
  <si>
    <t>完善全村基础建设、恢复山塘的灌溉与排洪功能，两个出水峡口分别灌溉面积256亩和100亩，推动农业稳定发展。山塘维修完成，进一步保障了汛期下游景鹰高速道路安全、保障村庄安全。</t>
  </si>
  <si>
    <t>江西尚豪佳建设工程有限公司景德镇分公司</t>
  </si>
  <si>
    <t>猪场建设</t>
  </si>
  <si>
    <t>产业项目</t>
  </si>
  <si>
    <t>丰田村委会</t>
  </si>
  <si>
    <t>钢结构厂房约1500平方等。</t>
  </si>
  <si>
    <t>（1）产出指标：该项目预计2025年12月底完成900平方米厂房建设任务，并投入肉牛养殖。（2）联农带农：促进产业发展，项目投产后，带动本村39户脱贫增收不低于5000元/户，村民就业人员不少于15人，务工人均增收不低于2000元。（3）满意度：受益人群满意度97%。</t>
  </si>
  <si>
    <t>促进产业发展，带动本村39户脱贫增收不低于5000元/户，村民就业人员不少于15人，务工人均增收不低于2000元</t>
  </si>
  <si>
    <t>江西省中琮建设有限公司</t>
  </si>
  <si>
    <t>江联村</t>
  </si>
  <si>
    <t>道路建设工程</t>
  </si>
  <si>
    <t>江家村小组、刘坞村小组、坳上村小组</t>
  </si>
  <si>
    <t>江联村委会</t>
  </si>
  <si>
    <t>新建破损江家村小组道路300米、刘坞组新建破损道路100米、坳上组新建道路230米。道路宽3.5米、厚度0.18米、长度630米左右，</t>
  </si>
  <si>
    <t>（1）产出指标：该项目预计2025年12月底完成新建破损江家村小组道路300米、刘坞组新建破损道路100米、坳上组新建道路230米。道路宽3.5米、厚度0.18米、长度630米左右，（2）联农带农：完善全村基础建设、提高改善820人的出行条件。（3）满意度：受益人群满意度97%。</t>
  </si>
  <si>
    <t>完善村内基础设施，提高820人出行条件。</t>
  </si>
  <si>
    <t>山田村</t>
  </si>
  <si>
    <t>山田村稻谷烘干厂（二期）</t>
  </si>
  <si>
    <t>红花园</t>
  </si>
  <si>
    <t>山田村委会</t>
  </si>
  <si>
    <t>装载车、稻谷除杂机等设备采购</t>
  </si>
  <si>
    <t>（1）产出指标：该项目预计2025年12月底完成装载车、稻谷除杂机等设备采购。（2）联农带农：完善产业配套设施，促进产业发展，带动本村17户脱贫户增收每户不低于500元，村民就业不少于5人，务工收入不低于1500元。（3）满意度：受益人群满意度97%。</t>
  </si>
  <si>
    <t>促进产业发展，带动本村17户脱贫户增收每户不低于500元，村民就业不少于5人，务工收入不低于1500元</t>
  </si>
  <si>
    <t>浮梁县鹅湖镇新大道农机销售有限公司</t>
  </si>
  <si>
    <t>山田村神丰小组环境提升工程</t>
  </si>
  <si>
    <t>神丰组</t>
  </si>
  <si>
    <t>山田村神丰组道路改造：入村道路改造60米，4.5米宽，0.2米厚；村内道路420米，3米宽，0.15米厚，排水勾25米。</t>
  </si>
  <si>
    <t>（1）产出指标：该项目预计2025年12月底完成神丰组道路改造：入村道路改造60米，4.5米宽，0.2米厚；村内道路420米，3米宽，0.15米厚，排水勾25米。（2）联农带农：完善全村基础建设，提高群众出行条件，为35户110人群众出行带来方便。（3）满意度：受益人群满意度97%。</t>
  </si>
  <si>
    <t>完善全村基础建设，提高群众出行条件，为35户110人群众出行带来方便。</t>
  </si>
  <si>
    <t>山田村勾田至雷林道路改造提升工程</t>
  </si>
  <si>
    <t>勾田小组至雷林小组</t>
  </si>
  <si>
    <t>山田村雷林组道路改造：入村道路改造300米，4.5米宽，0.2米厚；村内道路改造200米，3米宽，0.15厚。</t>
  </si>
  <si>
    <t>（1）产出指标：该项目预计2025年12月底完成山田村雷林组道路改造：入村道路改造300米，4.5米宽，0.2米厚；村内道路改造200米，3米宽，0.15厚。（2）联农带农：完善基础建设，提高群众出行条件，为40户138人群众出行带来方便。。（3）满意度：受益人群满意度97%。</t>
  </si>
  <si>
    <t>完善全村基础建设，提高群众出行条件，为40户138人群众出行带来方便。</t>
  </si>
  <si>
    <t>茶叶加工厂基地建设</t>
  </si>
  <si>
    <t>项目占地面积5亩，建筑面积1200平方米。</t>
  </si>
  <si>
    <t>（1）产出指标：该项目预计2025年12月底完成1200平方厂房建设。（2）联农带农：促进产业发展，带动本村38户脱贫、监测人口户均增收1000元。（3）满意度：受益人群满意度99%</t>
  </si>
  <si>
    <t>促进产业发展，项目投产后，带动本村5户脱贫、监测人口务工增收户均增收1000元。</t>
  </si>
  <si>
    <t>洪家村</t>
  </si>
  <si>
    <t>洪家村彭家组排水工程</t>
  </si>
  <si>
    <t>扩建</t>
  </si>
  <si>
    <t>洪家村委会</t>
  </si>
  <si>
    <t xml:space="preserve"> 村中铺设排水管1100米。</t>
  </si>
  <si>
    <t>（1）产出指标：该项目预计2025年12月底完成 村中铺设排水管1100米。。（2）联农带农：完善基础建设、提高生产生活条件。（3）满意度：受益人群满意度97%。</t>
  </si>
  <si>
    <t>完善基础建设、提高生产生活条件。</t>
  </si>
  <si>
    <t>仓储厂房建设</t>
  </si>
  <si>
    <t>1066平方米仓储厂房、2600平方米地面硬化、仓储厂房通水通电(一台250kW变压器等通电设施和厂房工业用自来水建设)</t>
  </si>
  <si>
    <t>（1）产出指标：该项目预计2025年12月底完成1066平方米仓储厂房、2600平方米地面硬化、仓储厂房通水通电(一台250kW变压器等通电设施和厂房工业用自来水建设)；（2）联农带农：促进产业发展，带动本村50户脱贫监测人口户均增收200元。（3）满意度：受益人群满意度97%。</t>
  </si>
  <si>
    <t>促进产业发展，带动本村 50户脱贫增收不低于200元/户，村民就业人员不少于10人，务工人均增收不低于1000元</t>
  </si>
  <si>
    <t>300米村内排水建设、路灯安装10盏、三格式化粪池改造5户、房前屋后环境改造。</t>
  </si>
  <si>
    <t>（1）产出指标：该项目预计2025年12月底完成300米村内排水建设、路灯安装10盏、三格式化粪池改造5户、房前屋后环境改造。（2）联农带农：完善全村基础建设、提高生产生活条件，49户新建村民受益。（3）满意度：受益人群满意度98%。</t>
  </si>
  <si>
    <t>完善基础建设、改善全村村民生产生活条件。</t>
  </si>
  <si>
    <t>约3.5米宽路面硬化500米及下水道建设，路灯安装15盏、化粪池改造5户，房前屋后环境改造。</t>
  </si>
  <si>
    <t>（1）产出指标：该项目预计2025年12月底完成约3.5米宽路面硬化500米及下水道建设，路灯安装15盏、化粪池改造5户，房前屋后环境改造。（2）联农带农：完善全村基础建设、提高生产生活条件，268户方家村民受益。（3）满意度：受益人群满意度98%。</t>
  </si>
  <si>
    <t>江西省华宏建设有限公司</t>
  </si>
  <si>
    <t>丽阳镇合计</t>
  </si>
  <si>
    <t>荷塘乡</t>
  </si>
  <si>
    <t>杨湾村</t>
  </si>
  <si>
    <t>民宿建设项目</t>
  </si>
  <si>
    <t>童坊村</t>
  </si>
  <si>
    <t>新建民宿四栋共计九百平米左右（其中三栋各84平米左右，一栋每层320平米左右，共2层），硬化场地四百平米，基础设施配套等。</t>
  </si>
  <si>
    <t>(1)产出指标：新建民宿四栋共计九百平米左右（其中三栋各84平米左右，一栋每层320平米左右，共2层），硬化场地四百平米，基础设施配套等。(2)联农带农：带动12户居民年增收400元。(3)满意度指标：受益群众满意度97%</t>
  </si>
  <si>
    <t>预计2026年带动村集
体增收10万元，带动12户农场居民务工，增加农场居民收入约400元/年</t>
  </si>
  <si>
    <t>江西沧海建设工程有限公司浮梁县丰旺分公司</t>
  </si>
  <si>
    <t>山门村</t>
  </si>
  <si>
    <t>豆制品加工厂项目</t>
  </si>
  <si>
    <t>山门村委员会</t>
  </si>
  <si>
    <t>新建厂房200平米，硬化场地500平米，购买设备一套。</t>
  </si>
  <si>
    <t>(1)产出指标：新建厂房200平米，硬化场地500平米，购买设备一套。(2)联农带农：带动6户居民年增收500元。(3)满意度指标：受益群众满意度97%</t>
  </si>
  <si>
    <t>促进产业发展，带动周边6户居民年增收500元。</t>
  </si>
  <si>
    <t>江西省中琮建设有限公司景德镇昌江区分公司</t>
  </si>
  <si>
    <t xml:space="preserve"> 童坊村</t>
  </si>
  <si>
    <t>农村产业融合项目</t>
  </si>
  <si>
    <t xml:space="preserve">童坊村 </t>
  </si>
  <si>
    <t>新建产业融合用房二间约二百平米，基础设施:护坡二百立方，河道清理五十米，场地硬化三百平米，基础设施配套等。</t>
  </si>
  <si>
    <t>(1)产出指标：新建产业融合用房二间约二百平米，基础设施:护坡二百立方，河道清理五十米，场地硬化三百平米，基础设施配套等。(2)联农带农：带动5户居民年增收400元。(3)满意度指标：受益群众满意度97%</t>
  </si>
  <si>
    <t>促进产业发展，带动周边5户居民年增收400元。</t>
  </si>
  <si>
    <t>江西建勋建设集团有限公司</t>
  </si>
  <si>
    <t>荷塘乡合计：</t>
  </si>
  <si>
    <t>昌江区</t>
  </si>
  <si>
    <t>区本级</t>
  </si>
  <si>
    <t>小额信贷</t>
  </si>
  <si>
    <t>（1）产出指标：为已贷款的脱贫户、边缘户发放贴息资金。（2）效益指标：脱贫户、边缘户依托小额信贷实现稳定增收。（3）满意度：实现贷款户的满意度。</t>
  </si>
  <si>
    <t>为脱贫户及监测户提供贷款支持、鼓励创业发展</t>
  </si>
  <si>
    <t>脱贫户申请小额贷款-放贷银行</t>
  </si>
  <si>
    <t>雨露计划</t>
  </si>
  <si>
    <t>（1）产出指标：为职业教育阶段的脱贫户、监测户家庭子女发放教育补助资金。（2）效益指标：帮助脱贫户、监测户家庭子女顺利完成职业教育学习。（3）满意度：实现就读家庭的满意度。</t>
  </si>
  <si>
    <t>巩固脱贫攻坚成果</t>
  </si>
  <si>
    <t>符合补助对象学生/家长</t>
  </si>
  <si>
    <t>省外交通补贴</t>
  </si>
  <si>
    <t>（1）产出指标：对跨省务工且稳定就业3个月以上的脱贫人口（含监测帮扶对象），给予发放一次性交通补贴。（2）效益指标：健全就业帮扶工作管理体系，以更高的标准、更实的举措、更优的保障，巩固提升就业帮扶整体水平。（3）满意度：提高就业稳定性，实现扶上马送一程。</t>
  </si>
  <si>
    <t>减轻脱贫户和监测户外出务工的交通费用负担</t>
  </si>
  <si>
    <t>符合补助对象</t>
  </si>
  <si>
    <t>奖补</t>
  </si>
  <si>
    <t>（1）产出指标：为已缴纳保利分红的企业发放奖补资金。（2）效益指标：为扶贫企业提供奖补政策，实现帮扶效益。（3）满意度：提高企业、脱贫户、监测户的满意度。</t>
  </si>
  <si>
    <t>为企业提供贷款、落实脱贫户利润分红</t>
  </si>
  <si>
    <t>有关贷款企业</t>
  </si>
  <si>
    <t>一领办贴息</t>
  </si>
  <si>
    <t>长效管护</t>
  </si>
  <si>
    <t>各村</t>
  </si>
  <si>
    <t>区本级合计：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</si>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</sst>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b/>
      <sz val="12"/>
      <name val="仿宋"/>
      <charset val="134"/>
    </font>
    <font>
      <b/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仿宋"/>
      <charset val="134"/>
    </font>
    <font>
      <b/>
      <sz val="10"/>
      <name val="仿宋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2"/>
  <sheetViews>
    <sheetView tabSelected="1" topLeftCell="A4" workbookViewId="0">
      <selection activeCell="A1" sqref="A1:V1"/>
    </sheetView>
  </sheetViews>
  <sheetFormatPr defaultColWidth="9" defaultRowHeight="12"/>
  <cols>
    <col min="1" max="1" width="5.25" style="1" customWidth="1"/>
    <col min="2" max="2" width="9.5" style="1" customWidth="1"/>
    <col min="3" max="3" width="7.75" style="1" customWidth="1"/>
    <col min="4" max="4" width="10.5" style="1" customWidth="1"/>
    <col min="5" max="5" width="8.375" style="1" customWidth="1"/>
    <col min="6" max="6" width="7.75" style="1" customWidth="1"/>
    <col min="7" max="7" width="7.875" style="1" customWidth="1"/>
    <col min="8" max="8" width="8" style="1" customWidth="1"/>
    <col min="9" max="9" width="8.625" style="1" customWidth="1"/>
    <col min="10" max="10" width="28.125" style="1" customWidth="1"/>
    <col min="11" max="11" width="33" style="1" customWidth="1"/>
    <col min="12" max="12" width="15" style="1" customWidth="1"/>
    <col min="13" max="13" width="8.625" style="1" customWidth="1"/>
    <col min="14" max="18" width="9.125" style="1" customWidth="1"/>
    <col min="19" max="20" width="11.875" style="1" customWidth="1"/>
    <col min="21" max="21" width="14" style="1" customWidth="1"/>
    <col min="22" max="22" width="11.375" style="1" customWidth="1"/>
    <col min="23" max="16384" width="9" style="1"/>
  </cols>
  <sheetData>
    <row r="1" s="1" customFormat="1" ht="48" customHeight="1" spans="1:2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="1" customFormat="1" ht="37" customHeight="1" spans="1:22">
      <c r="A2" s="5" t="s">
        <v>1</v>
      </c>
      <c r="B2" s="6" t="s">
        <v>2</v>
      </c>
      <c r="C2" s="6"/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/>
      <c r="P2" s="6"/>
      <c r="Q2" s="6"/>
      <c r="R2" s="7" t="s">
        <v>14</v>
      </c>
      <c r="S2" s="7" t="s">
        <v>15</v>
      </c>
      <c r="T2" s="7" t="s">
        <v>16</v>
      </c>
      <c r="U2" s="7" t="s">
        <v>17</v>
      </c>
      <c r="V2" s="8" t="s">
        <v>18</v>
      </c>
    </row>
    <row r="3" s="1" customFormat="1" ht="37" customHeight="1" spans="1:22">
      <c r="A3" s="5"/>
      <c r="B3" s="6" t="s">
        <v>19</v>
      </c>
      <c r="C3" s="6" t="s">
        <v>20</v>
      </c>
      <c r="D3" s="6"/>
      <c r="E3" s="6"/>
      <c r="F3" s="6"/>
      <c r="G3" s="6"/>
      <c r="H3" s="6"/>
      <c r="I3" s="6"/>
      <c r="J3" s="6"/>
      <c r="K3" s="6"/>
      <c r="L3" s="6"/>
      <c r="M3" s="6"/>
      <c r="N3" s="9" t="s">
        <v>21</v>
      </c>
      <c r="O3" s="9" t="s">
        <v>22</v>
      </c>
      <c r="P3" s="9" t="s">
        <v>23</v>
      </c>
      <c r="Q3" s="9" t="s">
        <v>24</v>
      </c>
      <c r="R3" s="10"/>
      <c r="S3" s="10"/>
      <c r="T3" s="10"/>
      <c r="U3" s="10"/>
      <c r="V3" s="8"/>
    </row>
    <row r="4" s="1" customFormat="1" ht="87" customHeight="1" spans="1:22">
      <c r="A4" s="11">
        <f t="shared" ref="A4:A15" si="0">ROW()-3</f>
        <v>1</v>
      </c>
      <c r="B4" s="11" t="s">
        <v>25</v>
      </c>
      <c r="C4" s="11" t="s">
        <v>26</v>
      </c>
      <c r="D4" s="11" t="s">
        <v>27</v>
      </c>
      <c r="E4" s="11" t="s">
        <v>28</v>
      </c>
      <c r="F4" s="11" t="s">
        <v>29</v>
      </c>
      <c r="G4" s="11" t="s">
        <v>30</v>
      </c>
      <c r="H4" s="11" t="s">
        <v>31</v>
      </c>
      <c r="I4" s="11" t="s">
        <v>30</v>
      </c>
      <c r="J4" s="11" t="s">
        <v>32</v>
      </c>
      <c r="K4" s="11" t="s">
        <v>33</v>
      </c>
      <c r="L4" s="11" t="s">
        <v>34</v>
      </c>
      <c r="M4" s="11">
        <v>330</v>
      </c>
      <c r="N4" s="11">
        <v>330</v>
      </c>
      <c r="O4" s="11">
        <v>0</v>
      </c>
      <c r="P4" s="11">
        <v>0</v>
      </c>
      <c r="Q4" s="11">
        <v>0</v>
      </c>
      <c r="R4" s="11">
        <f t="shared" ref="R4:R41" si="1">SUM(N4:Q4)</f>
        <v>330</v>
      </c>
      <c r="S4" s="11">
        <v>187.6</v>
      </c>
      <c r="T4" s="11" t="s">
        <v>35</v>
      </c>
      <c r="U4" s="11" t="s">
        <v>36</v>
      </c>
      <c r="V4" s="11" t="s">
        <v>37</v>
      </c>
    </row>
    <row r="5" s="1" customFormat="1" ht="81" customHeight="1" spans="1:22">
      <c r="A5" s="11">
        <f t="shared" si="0"/>
        <v>2</v>
      </c>
      <c r="B5" s="11" t="s">
        <v>25</v>
      </c>
      <c r="C5" s="11" t="s">
        <v>38</v>
      </c>
      <c r="D5" s="11" t="s">
        <v>39</v>
      </c>
      <c r="E5" s="11" t="s">
        <v>40</v>
      </c>
      <c r="F5" s="11" t="s">
        <v>29</v>
      </c>
      <c r="G5" s="11" t="s">
        <v>41</v>
      </c>
      <c r="H5" s="11" t="s">
        <v>31</v>
      </c>
      <c r="I5" s="11" t="s">
        <v>38</v>
      </c>
      <c r="J5" s="11" t="s">
        <v>42</v>
      </c>
      <c r="K5" s="11" t="s">
        <v>43</v>
      </c>
      <c r="L5" s="11" t="s">
        <v>44</v>
      </c>
      <c r="M5" s="11">
        <v>30</v>
      </c>
      <c r="N5" s="11">
        <v>0</v>
      </c>
      <c r="O5" s="11">
        <v>30</v>
      </c>
      <c r="P5" s="11">
        <v>0</v>
      </c>
      <c r="Q5" s="11">
        <v>0</v>
      </c>
      <c r="R5" s="11">
        <f t="shared" si="1"/>
        <v>30</v>
      </c>
      <c r="S5" s="11">
        <v>28.051557</v>
      </c>
      <c r="T5" s="11" t="s">
        <v>45</v>
      </c>
      <c r="U5" s="11" t="s">
        <v>46</v>
      </c>
      <c r="V5" s="11" t="s">
        <v>37</v>
      </c>
    </row>
    <row r="6" s="1" customFormat="1" ht="99" customHeight="1" spans="1:22">
      <c r="A6" s="11">
        <f t="shared" si="0"/>
        <v>3</v>
      </c>
      <c r="B6" s="11" t="s">
        <v>25</v>
      </c>
      <c r="C6" s="11" t="s">
        <v>47</v>
      </c>
      <c r="D6" s="11" t="s">
        <v>48</v>
      </c>
      <c r="E6" s="11" t="s">
        <v>28</v>
      </c>
      <c r="F6" s="11" t="s">
        <v>49</v>
      </c>
      <c r="G6" s="11" t="s">
        <v>47</v>
      </c>
      <c r="H6" s="11" t="s">
        <v>31</v>
      </c>
      <c r="I6" s="11" t="s">
        <v>50</v>
      </c>
      <c r="J6" s="11" t="s">
        <v>51</v>
      </c>
      <c r="K6" s="11" t="s">
        <v>52</v>
      </c>
      <c r="L6" s="11" t="s">
        <v>53</v>
      </c>
      <c r="M6" s="11">
        <v>100</v>
      </c>
      <c r="N6" s="11">
        <v>100</v>
      </c>
      <c r="O6" s="11">
        <v>0</v>
      </c>
      <c r="P6" s="11">
        <v>0</v>
      </c>
      <c r="Q6" s="11">
        <v>0</v>
      </c>
      <c r="R6" s="11">
        <f t="shared" si="1"/>
        <v>100</v>
      </c>
      <c r="S6" s="11">
        <v>91.184166</v>
      </c>
      <c r="T6" s="11" t="s">
        <v>54</v>
      </c>
      <c r="U6" s="11" t="s">
        <v>46</v>
      </c>
      <c r="V6" s="11" t="s">
        <v>37</v>
      </c>
    </row>
    <row r="7" s="1" customFormat="1" ht="71" customHeight="1" spans="1:22">
      <c r="A7" s="11">
        <f t="shared" si="0"/>
        <v>4</v>
      </c>
      <c r="B7" s="11" t="s">
        <v>25</v>
      </c>
      <c r="C7" s="11" t="s">
        <v>47</v>
      </c>
      <c r="D7" s="11" t="s">
        <v>55</v>
      </c>
      <c r="E7" s="11" t="s">
        <v>40</v>
      </c>
      <c r="F7" s="11" t="s">
        <v>29</v>
      </c>
      <c r="G7" s="11" t="s">
        <v>56</v>
      </c>
      <c r="H7" s="11" t="s">
        <v>31</v>
      </c>
      <c r="I7" s="11" t="s">
        <v>57</v>
      </c>
      <c r="J7" s="11" t="s">
        <v>58</v>
      </c>
      <c r="K7" s="11" t="s">
        <v>59</v>
      </c>
      <c r="L7" s="11" t="s">
        <v>60</v>
      </c>
      <c r="M7" s="11">
        <v>40</v>
      </c>
      <c r="N7" s="11">
        <v>0</v>
      </c>
      <c r="O7" s="11">
        <v>10</v>
      </c>
      <c r="P7" s="11">
        <v>0</v>
      </c>
      <c r="Q7" s="11">
        <v>30</v>
      </c>
      <c r="R7" s="11">
        <f t="shared" si="1"/>
        <v>40</v>
      </c>
      <c r="S7" s="11">
        <v>38.433546</v>
      </c>
      <c r="T7" s="11" t="s">
        <v>61</v>
      </c>
      <c r="U7" s="11" t="s">
        <v>46</v>
      </c>
      <c r="V7" s="11" t="s">
        <v>37</v>
      </c>
    </row>
    <row r="8" s="2" customFormat="1" ht="99" customHeight="1" spans="1:22">
      <c r="A8" s="11">
        <f t="shared" si="0"/>
        <v>5</v>
      </c>
      <c r="B8" s="11" t="s">
        <v>25</v>
      </c>
      <c r="C8" s="11" t="s">
        <v>26</v>
      </c>
      <c r="D8" s="11" t="s">
        <v>62</v>
      </c>
      <c r="E8" s="11" t="s">
        <v>63</v>
      </c>
      <c r="F8" s="11" t="s">
        <v>29</v>
      </c>
      <c r="G8" s="11" t="s">
        <v>26</v>
      </c>
      <c r="H8" s="11" t="s">
        <v>31</v>
      </c>
      <c r="I8" s="11" t="s">
        <v>64</v>
      </c>
      <c r="J8" s="11" t="s">
        <v>65</v>
      </c>
      <c r="K8" s="11" t="s">
        <v>66</v>
      </c>
      <c r="L8" s="11" t="s">
        <v>60</v>
      </c>
      <c r="M8" s="11">
        <v>52</v>
      </c>
      <c r="N8" s="11">
        <v>0</v>
      </c>
      <c r="O8" s="11">
        <v>0</v>
      </c>
      <c r="P8" s="11">
        <v>40</v>
      </c>
      <c r="Q8" s="11">
        <v>10</v>
      </c>
      <c r="R8" s="11">
        <f t="shared" si="1"/>
        <v>50</v>
      </c>
      <c r="S8" s="11">
        <v>45.860616</v>
      </c>
      <c r="T8" s="11" t="s">
        <v>54</v>
      </c>
      <c r="U8" s="11" t="s">
        <v>46</v>
      </c>
      <c r="V8" s="11" t="s">
        <v>37</v>
      </c>
    </row>
    <row r="9" s="1" customFormat="1" ht="71" customHeight="1" spans="1:22">
      <c r="A9" s="11">
        <f t="shared" si="0"/>
        <v>6</v>
      </c>
      <c r="B9" s="11" t="s">
        <v>25</v>
      </c>
      <c r="C9" s="11" t="s">
        <v>67</v>
      </c>
      <c r="D9" s="11" t="s">
        <v>68</v>
      </c>
      <c r="E9" s="11" t="s">
        <v>63</v>
      </c>
      <c r="F9" s="11" t="s">
        <v>49</v>
      </c>
      <c r="G9" s="11" t="s">
        <v>69</v>
      </c>
      <c r="H9" s="11" t="s">
        <v>31</v>
      </c>
      <c r="I9" s="11" t="s">
        <v>67</v>
      </c>
      <c r="J9" s="11" t="s">
        <v>70</v>
      </c>
      <c r="K9" s="11" t="s">
        <v>71</v>
      </c>
      <c r="L9" s="11" t="s">
        <v>60</v>
      </c>
      <c r="M9" s="11">
        <v>66</v>
      </c>
      <c r="N9" s="11">
        <v>0</v>
      </c>
      <c r="O9" s="11">
        <v>0</v>
      </c>
      <c r="P9" s="11">
        <v>40</v>
      </c>
      <c r="Q9" s="11">
        <v>26</v>
      </c>
      <c r="R9" s="11">
        <f t="shared" si="1"/>
        <v>66</v>
      </c>
      <c r="S9" s="11">
        <f>19.176909+25.569212+19.932051</f>
        <v>64.678172</v>
      </c>
      <c r="T9" s="11" t="s">
        <v>72</v>
      </c>
      <c r="U9" s="11" t="s">
        <v>46</v>
      </c>
      <c r="V9" s="11" t="s">
        <v>37</v>
      </c>
    </row>
    <row r="10" s="1" customFormat="1" ht="71" customHeight="1" spans="1:22">
      <c r="A10" s="11">
        <f t="shared" si="0"/>
        <v>7</v>
      </c>
      <c r="B10" s="11" t="s">
        <v>25</v>
      </c>
      <c r="C10" s="11" t="s">
        <v>73</v>
      </c>
      <c r="D10" s="11" t="s">
        <v>74</v>
      </c>
      <c r="E10" s="11" t="s">
        <v>63</v>
      </c>
      <c r="F10" s="11" t="s">
        <v>29</v>
      </c>
      <c r="G10" s="11" t="s">
        <v>75</v>
      </c>
      <c r="H10" s="11" t="s">
        <v>31</v>
      </c>
      <c r="I10" s="11" t="s">
        <v>73</v>
      </c>
      <c r="J10" s="11" t="s">
        <v>76</v>
      </c>
      <c r="K10" s="11" t="s">
        <v>77</v>
      </c>
      <c r="L10" s="11" t="s">
        <v>60</v>
      </c>
      <c r="M10" s="11">
        <v>30</v>
      </c>
      <c r="N10" s="11">
        <v>0</v>
      </c>
      <c r="O10" s="11">
        <v>0</v>
      </c>
      <c r="P10" s="11">
        <v>0</v>
      </c>
      <c r="Q10" s="11">
        <v>30</v>
      </c>
      <c r="R10" s="11">
        <f t="shared" si="1"/>
        <v>30</v>
      </c>
      <c r="S10" s="11">
        <f>8.658345+20.023054</f>
        <v>28.681399</v>
      </c>
      <c r="T10" s="11" t="s">
        <v>54</v>
      </c>
      <c r="U10" s="11" t="s">
        <v>46</v>
      </c>
      <c r="V10" s="11" t="s">
        <v>37</v>
      </c>
    </row>
    <row r="11" s="2" customFormat="1" ht="115" customHeight="1" spans="1:22">
      <c r="A11" s="11">
        <f t="shared" si="0"/>
        <v>8</v>
      </c>
      <c r="B11" s="11" t="s">
        <v>25</v>
      </c>
      <c r="C11" s="11" t="s">
        <v>78</v>
      </c>
      <c r="D11" s="11" t="s">
        <v>79</v>
      </c>
      <c r="E11" s="11" t="s">
        <v>63</v>
      </c>
      <c r="F11" s="11" t="s">
        <v>29</v>
      </c>
      <c r="G11" s="11" t="s">
        <v>78</v>
      </c>
      <c r="H11" s="11" t="s">
        <v>31</v>
      </c>
      <c r="I11" s="11" t="s">
        <v>78</v>
      </c>
      <c r="J11" s="11" t="s">
        <v>80</v>
      </c>
      <c r="K11" s="11" t="s">
        <v>81</v>
      </c>
      <c r="L11" s="11" t="s">
        <v>82</v>
      </c>
      <c r="M11" s="11">
        <v>124.85</v>
      </c>
      <c r="N11" s="11">
        <v>0</v>
      </c>
      <c r="O11" s="11">
        <v>0</v>
      </c>
      <c r="P11" s="11">
        <v>0</v>
      </c>
      <c r="Q11" s="11">
        <v>0</v>
      </c>
      <c r="R11" s="11">
        <f t="shared" si="1"/>
        <v>0</v>
      </c>
      <c r="S11" s="11">
        <v>0</v>
      </c>
      <c r="T11" s="11" t="s">
        <v>83</v>
      </c>
      <c r="U11" s="11" t="s">
        <v>46</v>
      </c>
      <c r="V11" s="11" t="s">
        <v>37</v>
      </c>
    </row>
    <row r="12" s="1" customFormat="1" ht="71" customHeight="1" spans="1:22">
      <c r="A12" s="11">
        <f t="shared" si="0"/>
        <v>9</v>
      </c>
      <c r="B12" s="11" t="s">
        <v>25</v>
      </c>
      <c r="C12" s="11" t="s">
        <v>26</v>
      </c>
      <c r="D12" s="11" t="s">
        <v>84</v>
      </c>
      <c r="E12" s="11" t="s">
        <v>28</v>
      </c>
      <c r="F12" s="11" t="s">
        <v>49</v>
      </c>
      <c r="G12" s="11" t="s">
        <v>85</v>
      </c>
      <c r="H12" s="11" t="s">
        <v>31</v>
      </c>
      <c r="I12" s="11" t="s">
        <v>85</v>
      </c>
      <c r="J12" s="11" t="s">
        <v>86</v>
      </c>
      <c r="K12" s="11" t="s">
        <v>87</v>
      </c>
      <c r="L12" s="11" t="s">
        <v>88</v>
      </c>
      <c r="M12" s="11">
        <v>200</v>
      </c>
      <c r="N12" s="11">
        <v>22</v>
      </c>
      <c r="O12" s="11">
        <v>0</v>
      </c>
      <c r="P12" s="11">
        <v>0</v>
      </c>
      <c r="Q12" s="11">
        <v>75</v>
      </c>
      <c r="R12" s="11">
        <f t="shared" si="1"/>
        <v>97</v>
      </c>
      <c r="S12" s="11">
        <v>171.475646</v>
      </c>
      <c r="T12" s="11" t="s">
        <v>89</v>
      </c>
      <c r="U12" s="11" t="s">
        <v>36</v>
      </c>
      <c r="V12" s="11" t="s">
        <v>37</v>
      </c>
    </row>
    <row r="13" s="2" customFormat="1" ht="81" customHeight="1" spans="1:22">
      <c r="A13" s="11">
        <f t="shared" si="0"/>
        <v>10</v>
      </c>
      <c r="B13" s="11" t="s">
        <v>25</v>
      </c>
      <c r="C13" s="11" t="s">
        <v>38</v>
      </c>
      <c r="D13" s="11" t="s">
        <v>90</v>
      </c>
      <c r="E13" s="11" t="s">
        <v>63</v>
      </c>
      <c r="F13" s="11" t="s">
        <v>29</v>
      </c>
      <c r="G13" s="11" t="s">
        <v>38</v>
      </c>
      <c r="H13" s="11" t="s">
        <v>31</v>
      </c>
      <c r="I13" s="11" t="s">
        <v>38</v>
      </c>
      <c r="J13" s="11" t="s">
        <v>91</v>
      </c>
      <c r="K13" s="11" t="s">
        <v>92</v>
      </c>
      <c r="L13" s="11" t="s">
        <v>93</v>
      </c>
      <c r="M13" s="11">
        <v>70</v>
      </c>
      <c r="N13" s="11">
        <v>0</v>
      </c>
      <c r="O13" s="11">
        <v>0</v>
      </c>
      <c r="P13" s="11">
        <v>6</v>
      </c>
      <c r="Q13" s="11">
        <v>55</v>
      </c>
      <c r="R13" s="11">
        <f t="shared" si="1"/>
        <v>61</v>
      </c>
      <c r="S13" s="11">
        <v>67.342573</v>
      </c>
      <c r="T13" s="11" t="s">
        <v>89</v>
      </c>
      <c r="U13" s="11" t="s">
        <v>46</v>
      </c>
      <c r="V13" s="11" t="s">
        <v>37</v>
      </c>
    </row>
    <row r="14" s="2" customFormat="1" ht="84" customHeight="1" spans="1:22">
      <c r="A14" s="11">
        <f t="shared" si="0"/>
        <v>11</v>
      </c>
      <c r="B14" s="11" t="s">
        <v>25</v>
      </c>
      <c r="C14" s="11" t="s">
        <v>78</v>
      </c>
      <c r="D14" s="11" t="s">
        <v>90</v>
      </c>
      <c r="E14" s="11" t="s">
        <v>63</v>
      </c>
      <c r="F14" s="11" t="s">
        <v>29</v>
      </c>
      <c r="G14" s="11" t="s">
        <v>78</v>
      </c>
      <c r="H14" s="11" t="s">
        <v>31</v>
      </c>
      <c r="I14" s="11" t="s">
        <v>78</v>
      </c>
      <c r="J14" s="11" t="s">
        <v>94</v>
      </c>
      <c r="K14" s="11" t="s">
        <v>95</v>
      </c>
      <c r="L14" s="11" t="s">
        <v>93</v>
      </c>
      <c r="M14" s="11">
        <v>50</v>
      </c>
      <c r="N14" s="11">
        <v>0</v>
      </c>
      <c r="O14" s="11">
        <v>0</v>
      </c>
      <c r="P14" s="11">
        <v>6</v>
      </c>
      <c r="Q14" s="11">
        <v>35</v>
      </c>
      <c r="R14" s="11">
        <f t="shared" si="1"/>
        <v>41</v>
      </c>
      <c r="S14" s="11">
        <v>25.5</v>
      </c>
      <c r="T14" s="11" t="s">
        <v>96</v>
      </c>
      <c r="U14" s="11" t="s">
        <v>36</v>
      </c>
      <c r="V14" s="11" t="s">
        <v>37</v>
      </c>
    </row>
    <row r="15" s="2" customFormat="1" ht="84" customHeight="1" spans="1:22">
      <c r="A15" s="11">
        <f t="shared" si="0"/>
        <v>12</v>
      </c>
      <c r="B15" s="11" t="s">
        <v>25</v>
      </c>
      <c r="C15" s="11" t="s">
        <v>78</v>
      </c>
      <c r="D15" s="11" t="s">
        <v>90</v>
      </c>
      <c r="E15" s="11" t="s">
        <v>63</v>
      </c>
      <c r="F15" s="11" t="s">
        <v>29</v>
      </c>
      <c r="G15" s="11" t="s">
        <v>78</v>
      </c>
      <c r="H15" s="11" t="s">
        <v>31</v>
      </c>
      <c r="I15" s="11" t="s">
        <v>78</v>
      </c>
      <c r="J15" s="11" t="s">
        <v>97</v>
      </c>
      <c r="K15" s="11" t="s">
        <v>98</v>
      </c>
      <c r="L15" s="11" t="s">
        <v>93</v>
      </c>
      <c r="M15" s="11">
        <v>50</v>
      </c>
      <c r="N15" s="11">
        <v>0</v>
      </c>
      <c r="O15" s="11">
        <v>0</v>
      </c>
      <c r="P15" s="11">
        <v>6</v>
      </c>
      <c r="Q15" s="11">
        <v>35</v>
      </c>
      <c r="R15" s="11">
        <f t="shared" si="1"/>
        <v>41</v>
      </c>
      <c r="S15" s="11">
        <v>25.5</v>
      </c>
      <c r="T15" s="11" t="s">
        <v>96</v>
      </c>
      <c r="U15" s="11" t="s">
        <v>36</v>
      </c>
      <c r="V15" s="11" t="s">
        <v>37</v>
      </c>
    </row>
    <row r="16" s="2" customFormat="1" ht="46.5" customHeight="1" spans="1:22">
      <c r="A16" s="11" t="s">
        <v>99</v>
      </c>
      <c r="B16" s="11" t="s">
        <v>100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>
        <f t="shared" ref="M16:Q16" si="2">SUM(M4:M15)</f>
        <v>1142.85</v>
      </c>
      <c r="N16" s="11">
        <f t="shared" si="2"/>
        <v>452</v>
      </c>
      <c r="O16" s="11">
        <f t="shared" si="2"/>
        <v>40</v>
      </c>
      <c r="P16" s="11">
        <f t="shared" si="2"/>
        <v>98</v>
      </c>
      <c r="Q16" s="11">
        <f t="shared" si="2"/>
        <v>296</v>
      </c>
      <c r="R16" s="11">
        <f t="shared" si="1"/>
        <v>886</v>
      </c>
      <c r="S16" s="11">
        <f>SUM(S4:S15)</f>
        <v>774.307675</v>
      </c>
      <c r="T16" s="11"/>
      <c r="U16" s="11"/>
      <c r="V16" s="11"/>
    </row>
    <row r="17" s="1" customFormat="1" ht="67" customHeight="1" spans="1:22">
      <c r="A17" s="11">
        <v>1</v>
      </c>
      <c r="B17" s="11" t="s">
        <v>101</v>
      </c>
      <c r="C17" s="11" t="s">
        <v>102</v>
      </c>
      <c r="D17" s="11" t="s">
        <v>103</v>
      </c>
      <c r="E17" s="11" t="s">
        <v>28</v>
      </c>
      <c r="F17" s="11" t="s">
        <v>49</v>
      </c>
      <c r="G17" s="11" t="s">
        <v>104</v>
      </c>
      <c r="H17" s="11" t="s">
        <v>31</v>
      </c>
      <c r="I17" s="11" t="s">
        <v>105</v>
      </c>
      <c r="J17" s="11" t="s">
        <v>106</v>
      </c>
      <c r="K17" s="11" t="s">
        <v>107</v>
      </c>
      <c r="L17" s="11" t="s">
        <v>108</v>
      </c>
      <c r="M17" s="11">
        <v>362</v>
      </c>
      <c r="N17" s="11">
        <v>362</v>
      </c>
      <c r="O17" s="11">
        <v>0</v>
      </c>
      <c r="P17" s="11">
        <v>0</v>
      </c>
      <c r="Q17" s="11">
        <v>0</v>
      </c>
      <c r="R17" s="11">
        <f t="shared" si="1"/>
        <v>362</v>
      </c>
      <c r="S17" s="12">
        <v>352.28203</v>
      </c>
      <c r="T17" s="11" t="s">
        <v>35</v>
      </c>
      <c r="U17" s="11" t="s">
        <v>46</v>
      </c>
      <c r="V17" s="11" t="s">
        <v>37</v>
      </c>
    </row>
    <row r="18" s="1" customFormat="1" ht="159" customHeight="1" spans="1:22">
      <c r="A18" s="11">
        <v>2</v>
      </c>
      <c r="B18" s="11" t="s">
        <v>101</v>
      </c>
      <c r="C18" s="11" t="s">
        <v>102</v>
      </c>
      <c r="D18" s="11" t="s">
        <v>109</v>
      </c>
      <c r="E18" s="11" t="s">
        <v>28</v>
      </c>
      <c r="F18" s="11" t="s">
        <v>29</v>
      </c>
      <c r="G18" s="11" t="s">
        <v>110</v>
      </c>
      <c r="H18" s="11" t="s">
        <v>31</v>
      </c>
      <c r="I18" s="11" t="s">
        <v>111</v>
      </c>
      <c r="J18" s="11" t="s">
        <v>112</v>
      </c>
      <c r="K18" s="11" t="s">
        <v>113</v>
      </c>
      <c r="L18" s="11" t="s">
        <v>114</v>
      </c>
      <c r="M18" s="11">
        <v>386</v>
      </c>
      <c r="N18" s="11">
        <v>50</v>
      </c>
      <c r="O18" s="11">
        <v>316</v>
      </c>
      <c r="P18" s="11">
        <v>9</v>
      </c>
      <c r="Q18" s="11">
        <v>0</v>
      </c>
      <c r="R18" s="11">
        <f t="shared" si="1"/>
        <v>375</v>
      </c>
      <c r="S18" s="12">
        <v>285.3929</v>
      </c>
      <c r="T18" s="11" t="s">
        <v>83</v>
      </c>
      <c r="U18" s="11" t="s">
        <v>36</v>
      </c>
      <c r="V18" s="11" t="s">
        <v>37</v>
      </c>
    </row>
    <row r="19" s="1" customFormat="1" ht="169" customHeight="1" spans="1:22">
      <c r="A19" s="11">
        <v>3</v>
      </c>
      <c r="B19" s="11" t="s">
        <v>101</v>
      </c>
      <c r="C19" s="11" t="s">
        <v>115</v>
      </c>
      <c r="D19" s="11" t="s">
        <v>116</v>
      </c>
      <c r="E19" s="11" t="s">
        <v>63</v>
      </c>
      <c r="F19" s="11" t="s">
        <v>29</v>
      </c>
      <c r="G19" s="11" t="s">
        <v>115</v>
      </c>
      <c r="H19" s="11" t="s">
        <v>31</v>
      </c>
      <c r="I19" s="11" t="s">
        <v>117</v>
      </c>
      <c r="J19" s="11" t="s">
        <v>118</v>
      </c>
      <c r="K19" s="11" t="s">
        <v>119</v>
      </c>
      <c r="L19" s="11" t="s">
        <v>120</v>
      </c>
      <c r="M19" s="11">
        <v>30</v>
      </c>
      <c r="N19" s="11">
        <v>0</v>
      </c>
      <c r="O19" s="11">
        <v>30</v>
      </c>
      <c r="P19" s="11">
        <v>0</v>
      </c>
      <c r="Q19" s="11">
        <v>0</v>
      </c>
      <c r="R19" s="11">
        <f t="shared" si="1"/>
        <v>30</v>
      </c>
      <c r="S19" s="12">
        <v>26.953556</v>
      </c>
      <c r="T19" s="11" t="s">
        <v>121</v>
      </c>
      <c r="U19" s="11" t="s">
        <v>46</v>
      </c>
      <c r="V19" s="11" t="s">
        <v>37</v>
      </c>
    </row>
    <row r="20" s="1" customFormat="1" ht="109" customHeight="1" spans="1:22">
      <c r="A20" s="11">
        <v>4</v>
      </c>
      <c r="B20" s="11" t="s">
        <v>101</v>
      </c>
      <c r="C20" s="11" t="s">
        <v>102</v>
      </c>
      <c r="D20" s="11" t="s">
        <v>122</v>
      </c>
      <c r="E20" s="11" t="s">
        <v>123</v>
      </c>
      <c r="F20" s="11" t="s">
        <v>49</v>
      </c>
      <c r="G20" s="11" t="s">
        <v>102</v>
      </c>
      <c r="H20" s="11" t="s">
        <v>31</v>
      </c>
      <c r="I20" s="11" t="s">
        <v>124</v>
      </c>
      <c r="J20" s="11" t="s">
        <v>125</v>
      </c>
      <c r="K20" s="13" t="s">
        <v>126</v>
      </c>
      <c r="L20" s="11" t="s">
        <v>127</v>
      </c>
      <c r="M20" s="11">
        <v>190</v>
      </c>
      <c r="N20" s="11">
        <v>0</v>
      </c>
      <c r="O20" s="11">
        <v>190</v>
      </c>
      <c r="P20" s="11">
        <v>0</v>
      </c>
      <c r="Q20" s="11">
        <v>0</v>
      </c>
      <c r="R20" s="11">
        <f t="shared" si="1"/>
        <v>190</v>
      </c>
      <c r="S20" s="8">
        <v>50.631279</v>
      </c>
      <c r="T20" s="11" t="s">
        <v>128</v>
      </c>
      <c r="U20" s="11" t="s">
        <v>36</v>
      </c>
      <c r="V20" s="11" t="s">
        <v>37</v>
      </c>
    </row>
    <row r="21" s="1" customFormat="1" ht="111" customHeight="1" spans="1:22">
      <c r="A21" s="11">
        <v>5</v>
      </c>
      <c r="B21" s="11" t="s">
        <v>101</v>
      </c>
      <c r="C21" s="11" t="s">
        <v>129</v>
      </c>
      <c r="D21" s="11" t="s">
        <v>130</v>
      </c>
      <c r="E21" s="11" t="s">
        <v>63</v>
      </c>
      <c r="F21" s="11" t="s">
        <v>29</v>
      </c>
      <c r="G21" s="11" t="s">
        <v>131</v>
      </c>
      <c r="H21" s="11" t="s">
        <v>31</v>
      </c>
      <c r="I21" s="11" t="s">
        <v>132</v>
      </c>
      <c r="J21" s="11" t="s">
        <v>133</v>
      </c>
      <c r="K21" s="11" t="s">
        <v>134</v>
      </c>
      <c r="L21" s="11" t="s">
        <v>135</v>
      </c>
      <c r="M21" s="11">
        <v>30</v>
      </c>
      <c r="N21" s="11">
        <v>0</v>
      </c>
      <c r="O21" s="11">
        <v>0</v>
      </c>
      <c r="P21" s="11">
        <v>0</v>
      </c>
      <c r="Q21" s="11">
        <v>30</v>
      </c>
      <c r="R21" s="11">
        <f t="shared" si="1"/>
        <v>30</v>
      </c>
      <c r="S21" s="12">
        <v>30</v>
      </c>
      <c r="T21" s="11" t="s">
        <v>83</v>
      </c>
      <c r="U21" s="11" t="s">
        <v>46</v>
      </c>
      <c r="V21" s="11" t="s">
        <v>37</v>
      </c>
    </row>
    <row r="22" s="1" customFormat="1" ht="102" customHeight="1" spans="1:22">
      <c r="A22" s="11">
        <v>6</v>
      </c>
      <c r="B22" s="11" t="s">
        <v>101</v>
      </c>
      <c r="C22" s="11" t="s">
        <v>136</v>
      </c>
      <c r="D22" s="11" t="s">
        <v>137</v>
      </c>
      <c r="E22" s="11" t="s">
        <v>123</v>
      </c>
      <c r="F22" s="11" t="s">
        <v>49</v>
      </c>
      <c r="G22" s="11" t="s">
        <v>138</v>
      </c>
      <c r="H22" s="11" t="s">
        <v>31</v>
      </c>
      <c r="I22" s="11" t="s">
        <v>139</v>
      </c>
      <c r="J22" s="11" t="s">
        <v>140</v>
      </c>
      <c r="K22" s="11" t="s">
        <v>141</v>
      </c>
      <c r="L22" s="11" t="s">
        <v>142</v>
      </c>
      <c r="M22" s="11">
        <v>25</v>
      </c>
      <c r="N22" s="11">
        <v>25</v>
      </c>
      <c r="O22" s="11">
        <v>0</v>
      </c>
      <c r="P22" s="11">
        <v>0</v>
      </c>
      <c r="Q22" s="11">
        <v>0</v>
      </c>
      <c r="R22" s="11">
        <f t="shared" si="1"/>
        <v>25</v>
      </c>
      <c r="S22" s="12">
        <v>23.504</v>
      </c>
      <c r="T22" s="11" t="s">
        <v>143</v>
      </c>
      <c r="U22" s="11" t="s">
        <v>46</v>
      </c>
      <c r="V22" s="11" t="s">
        <v>37</v>
      </c>
    </row>
    <row r="23" s="1" customFormat="1" ht="105" customHeight="1" spans="1:22">
      <c r="A23" s="11">
        <v>7</v>
      </c>
      <c r="B23" s="11" t="s">
        <v>101</v>
      </c>
      <c r="C23" s="11" t="s">
        <v>136</v>
      </c>
      <c r="D23" s="11" t="s">
        <v>144</v>
      </c>
      <c r="E23" s="11" t="s">
        <v>63</v>
      </c>
      <c r="F23" s="11" t="s">
        <v>29</v>
      </c>
      <c r="G23" s="11" t="s">
        <v>145</v>
      </c>
      <c r="H23" s="11" t="s">
        <v>31</v>
      </c>
      <c r="I23" s="11" t="s">
        <v>139</v>
      </c>
      <c r="J23" s="11" t="s">
        <v>146</v>
      </c>
      <c r="K23" s="11" t="s">
        <v>147</v>
      </c>
      <c r="L23" s="11" t="s">
        <v>148</v>
      </c>
      <c r="M23" s="11">
        <v>35</v>
      </c>
      <c r="N23" s="11">
        <v>35</v>
      </c>
      <c r="O23" s="11">
        <v>0</v>
      </c>
      <c r="P23" s="11">
        <v>0</v>
      </c>
      <c r="Q23" s="11">
        <v>0</v>
      </c>
      <c r="R23" s="11">
        <f t="shared" si="1"/>
        <v>35</v>
      </c>
      <c r="S23" s="12">
        <v>30.409048</v>
      </c>
      <c r="T23" s="11" t="s">
        <v>83</v>
      </c>
      <c r="U23" s="11" t="s">
        <v>46</v>
      </c>
      <c r="V23" s="11" t="s">
        <v>37</v>
      </c>
    </row>
    <row r="24" s="1" customFormat="1" ht="103" customHeight="1" spans="1:22">
      <c r="A24" s="11">
        <v>8</v>
      </c>
      <c r="B24" s="11" t="s">
        <v>101</v>
      </c>
      <c r="C24" s="11" t="s">
        <v>136</v>
      </c>
      <c r="D24" s="11" t="s">
        <v>149</v>
      </c>
      <c r="E24" s="11" t="s">
        <v>63</v>
      </c>
      <c r="F24" s="11" t="s">
        <v>29</v>
      </c>
      <c r="G24" s="11" t="s">
        <v>150</v>
      </c>
      <c r="H24" s="11" t="s">
        <v>31</v>
      </c>
      <c r="I24" s="11" t="s">
        <v>139</v>
      </c>
      <c r="J24" s="14" t="s">
        <v>151</v>
      </c>
      <c r="K24" s="11" t="s">
        <v>152</v>
      </c>
      <c r="L24" s="11" t="s">
        <v>153</v>
      </c>
      <c r="M24" s="11">
        <v>40</v>
      </c>
      <c r="N24" s="11">
        <v>0</v>
      </c>
      <c r="O24" s="11">
        <v>40</v>
      </c>
      <c r="P24" s="11">
        <v>0</v>
      </c>
      <c r="Q24" s="11">
        <v>0</v>
      </c>
      <c r="R24" s="11">
        <f t="shared" si="1"/>
        <v>40</v>
      </c>
      <c r="S24" s="12">
        <v>31.745875</v>
      </c>
      <c r="T24" s="11" t="s">
        <v>35</v>
      </c>
      <c r="U24" s="11" t="s">
        <v>46</v>
      </c>
      <c r="V24" s="11" t="s">
        <v>37</v>
      </c>
    </row>
    <row r="25" s="1" customFormat="1" ht="77" customHeight="1" spans="1:22">
      <c r="A25" s="11">
        <v>9</v>
      </c>
      <c r="B25" s="11" t="s">
        <v>101</v>
      </c>
      <c r="C25" s="11" t="s">
        <v>102</v>
      </c>
      <c r="D25" s="11" t="s">
        <v>154</v>
      </c>
      <c r="E25" s="11" t="s">
        <v>28</v>
      </c>
      <c r="F25" s="11" t="s">
        <v>29</v>
      </c>
      <c r="G25" s="11" t="s">
        <v>102</v>
      </c>
      <c r="H25" s="11" t="s">
        <v>31</v>
      </c>
      <c r="I25" s="11" t="s">
        <v>102</v>
      </c>
      <c r="J25" s="14" t="s">
        <v>155</v>
      </c>
      <c r="K25" s="11" t="s">
        <v>156</v>
      </c>
      <c r="L25" s="11" t="s">
        <v>157</v>
      </c>
      <c r="M25" s="11">
        <v>100</v>
      </c>
      <c r="N25" s="11">
        <v>60</v>
      </c>
      <c r="O25" s="11">
        <v>0</v>
      </c>
      <c r="P25" s="11">
        <v>40</v>
      </c>
      <c r="Q25" s="11">
        <v>0</v>
      </c>
      <c r="R25" s="11">
        <f t="shared" si="1"/>
        <v>100</v>
      </c>
      <c r="S25" s="12">
        <v>73.03127</v>
      </c>
      <c r="T25" s="11" t="s">
        <v>128</v>
      </c>
      <c r="U25" s="11" t="s">
        <v>46</v>
      </c>
      <c r="V25" s="11" t="s">
        <v>37</v>
      </c>
    </row>
    <row r="26" s="1" customFormat="1" ht="73" customHeight="1" spans="1:22">
      <c r="A26" s="11">
        <v>10</v>
      </c>
      <c r="B26" s="11" t="s">
        <v>101</v>
      </c>
      <c r="C26" s="11" t="s">
        <v>158</v>
      </c>
      <c r="D26" s="11" t="s">
        <v>159</v>
      </c>
      <c r="E26" s="11" t="s">
        <v>63</v>
      </c>
      <c r="F26" s="11" t="s">
        <v>160</v>
      </c>
      <c r="G26" s="11" t="s">
        <v>158</v>
      </c>
      <c r="H26" s="11" t="s">
        <v>31</v>
      </c>
      <c r="I26" s="11" t="s">
        <v>161</v>
      </c>
      <c r="J26" s="11" t="s">
        <v>162</v>
      </c>
      <c r="K26" s="11" t="s">
        <v>163</v>
      </c>
      <c r="L26" s="11" t="s">
        <v>164</v>
      </c>
      <c r="M26" s="11">
        <v>50</v>
      </c>
      <c r="N26" s="11">
        <v>0</v>
      </c>
      <c r="O26" s="11">
        <v>0</v>
      </c>
      <c r="P26" s="11">
        <v>40</v>
      </c>
      <c r="Q26" s="11">
        <v>10</v>
      </c>
      <c r="R26" s="11">
        <f t="shared" si="1"/>
        <v>50</v>
      </c>
      <c r="S26" s="12">
        <v>14.5716</v>
      </c>
      <c r="T26" s="11" t="s">
        <v>61</v>
      </c>
      <c r="U26" s="11" t="s">
        <v>46</v>
      </c>
      <c r="V26" s="11" t="s">
        <v>37</v>
      </c>
    </row>
    <row r="27" s="1" customFormat="1" ht="97" customHeight="1" spans="1:22">
      <c r="A27" s="11">
        <v>11</v>
      </c>
      <c r="B27" s="11" t="s">
        <v>101</v>
      </c>
      <c r="C27" s="11" t="s">
        <v>115</v>
      </c>
      <c r="D27" s="11" t="s">
        <v>165</v>
      </c>
      <c r="E27" s="11" t="s">
        <v>123</v>
      </c>
      <c r="F27" s="11" t="s">
        <v>29</v>
      </c>
      <c r="G27" s="11" t="s">
        <v>115</v>
      </c>
      <c r="H27" s="11" t="s">
        <v>31</v>
      </c>
      <c r="I27" s="11" t="s">
        <v>117</v>
      </c>
      <c r="J27" s="11" t="s">
        <v>166</v>
      </c>
      <c r="K27" s="11" t="s">
        <v>167</v>
      </c>
      <c r="L27" s="11" t="s">
        <v>168</v>
      </c>
      <c r="M27" s="11">
        <v>150</v>
      </c>
      <c r="N27" s="11">
        <v>0</v>
      </c>
      <c r="O27" s="11">
        <v>0</v>
      </c>
      <c r="P27" s="11">
        <v>0</v>
      </c>
      <c r="Q27" s="11">
        <v>0</v>
      </c>
      <c r="R27" s="11">
        <f t="shared" si="1"/>
        <v>0</v>
      </c>
      <c r="S27" s="8">
        <v>0</v>
      </c>
      <c r="T27" s="11" t="s">
        <v>121</v>
      </c>
      <c r="U27" s="11" t="s">
        <v>46</v>
      </c>
      <c r="V27" s="11" t="s">
        <v>37</v>
      </c>
    </row>
    <row r="28" s="1" customFormat="1" ht="90" customHeight="1" spans="1:22">
      <c r="A28" s="11">
        <v>12</v>
      </c>
      <c r="B28" s="11" t="s">
        <v>101</v>
      </c>
      <c r="C28" s="11" t="s">
        <v>102</v>
      </c>
      <c r="D28" s="11" t="s">
        <v>90</v>
      </c>
      <c r="E28" s="11" t="s">
        <v>63</v>
      </c>
      <c r="F28" s="11" t="s">
        <v>29</v>
      </c>
      <c r="G28" s="11" t="s">
        <v>102</v>
      </c>
      <c r="H28" s="11" t="s">
        <v>31</v>
      </c>
      <c r="I28" s="11" t="s">
        <v>102</v>
      </c>
      <c r="J28" s="11" t="s">
        <v>169</v>
      </c>
      <c r="K28" s="11" t="s">
        <v>170</v>
      </c>
      <c r="L28" s="11" t="s">
        <v>171</v>
      </c>
      <c r="M28" s="11">
        <v>50</v>
      </c>
      <c r="N28" s="11">
        <v>0</v>
      </c>
      <c r="O28" s="11">
        <v>0</v>
      </c>
      <c r="P28" s="11">
        <v>6</v>
      </c>
      <c r="Q28" s="11">
        <v>35</v>
      </c>
      <c r="R28" s="11">
        <f t="shared" si="1"/>
        <v>41</v>
      </c>
      <c r="S28" s="12">
        <v>49.3595</v>
      </c>
      <c r="T28" s="11" t="s">
        <v>35</v>
      </c>
      <c r="U28" s="11" t="s">
        <v>46</v>
      </c>
      <c r="V28" s="11" t="s">
        <v>37</v>
      </c>
    </row>
    <row r="29" s="1" customFormat="1" ht="92" customHeight="1" spans="1:22">
      <c r="A29" s="11">
        <v>13</v>
      </c>
      <c r="B29" s="11" t="s">
        <v>101</v>
      </c>
      <c r="C29" s="11" t="s">
        <v>102</v>
      </c>
      <c r="D29" s="11" t="s">
        <v>90</v>
      </c>
      <c r="E29" s="11" t="s">
        <v>63</v>
      </c>
      <c r="F29" s="11" t="s">
        <v>29</v>
      </c>
      <c r="G29" s="11" t="s">
        <v>102</v>
      </c>
      <c r="H29" s="11" t="s">
        <v>31</v>
      </c>
      <c r="I29" s="11" t="s">
        <v>102</v>
      </c>
      <c r="J29" s="11" t="s">
        <v>172</v>
      </c>
      <c r="K29" s="11" t="s">
        <v>173</v>
      </c>
      <c r="L29" s="11" t="s">
        <v>171</v>
      </c>
      <c r="M29" s="11">
        <v>50</v>
      </c>
      <c r="N29" s="11">
        <v>0</v>
      </c>
      <c r="O29" s="11">
        <v>0</v>
      </c>
      <c r="P29" s="11">
        <v>6</v>
      </c>
      <c r="Q29" s="11">
        <v>35</v>
      </c>
      <c r="R29" s="11">
        <f t="shared" si="1"/>
        <v>41</v>
      </c>
      <c r="S29" s="12">
        <v>13.6894</v>
      </c>
      <c r="T29" s="11" t="s">
        <v>174</v>
      </c>
      <c r="U29" s="11" t="s">
        <v>46</v>
      </c>
      <c r="V29" s="11" t="s">
        <v>37</v>
      </c>
    </row>
    <row r="30" s="3" customFormat="1" ht="44.25" customHeight="1" spans="1:22">
      <c r="A30" s="11"/>
      <c r="B30" s="15" t="s">
        <v>175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>
        <f t="shared" ref="M30:Q30" si="3">SUM(M17:M29)</f>
        <v>1498</v>
      </c>
      <c r="N30" s="11">
        <f t="shared" si="3"/>
        <v>532</v>
      </c>
      <c r="O30" s="11">
        <f t="shared" si="3"/>
        <v>576</v>
      </c>
      <c r="P30" s="11">
        <f t="shared" si="3"/>
        <v>101</v>
      </c>
      <c r="Q30" s="11">
        <f t="shared" si="3"/>
        <v>110</v>
      </c>
      <c r="R30" s="11">
        <f t="shared" si="1"/>
        <v>1319</v>
      </c>
      <c r="S30" s="11">
        <f>SUM(S17:S29)</f>
        <v>981.570458</v>
      </c>
      <c r="T30" s="11"/>
      <c r="U30" s="11" t="s">
        <v>99</v>
      </c>
      <c r="V30" s="11" t="s">
        <v>99</v>
      </c>
    </row>
    <row r="31" s="1" customFormat="1" ht="92" customHeight="1" spans="1:22">
      <c r="A31" s="11">
        <v>1</v>
      </c>
      <c r="B31" s="11" t="s">
        <v>176</v>
      </c>
      <c r="C31" s="11" t="s">
        <v>177</v>
      </c>
      <c r="D31" s="11" t="s">
        <v>178</v>
      </c>
      <c r="E31" s="11" t="s">
        <v>123</v>
      </c>
      <c r="F31" s="11" t="s">
        <v>29</v>
      </c>
      <c r="G31" s="11" t="s">
        <v>179</v>
      </c>
      <c r="H31" s="11" t="s">
        <v>31</v>
      </c>
      <c r="I31" s="11" t="s">
        <v>177</v>
      </c>
      <c r="J31" s="11" t="s">
        <v>180</v>
      </c>
      <c r="K31" s="11" t="s">
        <v>181</v>
      </c>
      <c r="L31" s="11" t="s">
        <v>182</v>
      </c>
      <c r="M31" s="11">
        <v>194</v>
      </c>
      <c r="N31" s="11">
        <v>170</v>
      </c>
      <c r="O31" s="11">
        <v>0</v>
      </c>
      <c r="P31" s="11">
        <v>0</v>
      </c>
      <c r="Q31" s="11">
        <v>23.9</v>
      </c>
      <c r="R31" s="11">
        <f t="shared" si="1"/>
        <v>193.9</v>
      </c>
      <c r="S31" s="11">
        <v>151.0576</v>
      </c>
      <c r="T31" s="11" t="s">
        <v>183</v>
      </c>
      <c r="U31" s="11" t="s">
        <v>46</v>
      </c>
      <c r="V31" s="11" t="s">
        <v>37</v>
      </c>
    </row>
    <row r="32" s="1" customFormat="1" ht="71" customHeight="1" spans="1:22">
      <c r="A32" s="11">
        <v>2</v>
      </c>
      <c r="B32" s="11" t="s">
        <v>176</v>
      </c>
      <c r="C32" s="11" t="s">
        <v>184</v>
      </c>
      <c r="D32" s="11" t="s">
        <v>185</v>
      </c>
      <c r="E32" s="11" t="s">
        <v>123</v>
      </c>
      <c r="F32" s="11" t="s">
        <v>29</v>
      </c>
      <c r="G32" s="11" t="s">
        <v>184</v>
      </c>
      <c r="H32" s="11" t="s">
        <v>31</v>
      </c>
      <c r="I32" s="11" t="s">
        <v>186</v>
      </c>
      <c r="J32" s="11" t="s">
        <v>187</v>
      </c>
      <c r="K32" s="11" t="s">
        <v>188</v>
      </c>
      <c r="L32" s="11" t="s">
        <v>189</v>
      </c>
      <c r="M32" s="11">
        <v>68</v>
      </c>
      <c r="N32" s="11">
        <v>50</v>
      </c>
      <c r="O32" s="11">
        <v>9</v>
      </c>
      <c r="P32" s="11">
        <v>9</v>
      </c>
      <c r="Q32" s="11">
        <v>0</v>
      </c>
      <c r="R32" s="11">
        <f t="shared" si="1"/>
        <v>68</v>
      </c>
      <c r="S32" s="11">
        <v>49.0696</v>
      </c>
      <c r="T32" s="11" t="s">
        <v>190</v>
      </c>
      <c r="U32" s="11" t="s">
        <v>46</v>
      </c>
      <c r="V32" s="11" t="s">
        <v>37</v>
      </c>
    </row>
    <row r="33" s="1" customFormat="1" ht="100" customHeight="1" spans="1:22">
      <c r="A33" s="11">
        <v>3</v>
      </c>
      <c r="B33" s="11" t="s">
        <v>176</v>
      </c>
      <c r="C33" s="11" t="s">
        <v>191</v>
      </c>
      <c r="D33" s="11" t="s">
        <v>192</v>
      </c>
      <c r="E33" s="11" t="s">
        <v>123</v>
      </c>
      <c r="F33" s="11" t="s">
        <v>29</v>
      </c>
      <c r="G33" s="11" t="s">
        <v>193</v>
      </c>
      <c r="H33" s="11" t="s">
        <v>31</v>
      </c>
      <c r="I33" s="11" t="s">
        <v>193</v>
      </c>
      <c r="J33" s="11" t="s">
        <v>194</v>
      </c>
      <c r="K33" s="11" t="s">
        <v>195</v>
      </c>
      <c r="L33" s="11" t="s">
        <v>196</v>
      </c>
      <c r="M33" s="11">
        <v>50</v>
      </c>
      <c r="N33" s="11">
        <v>0</v>
      </c>
      <c r="O33" s="11">
        <v>0</v>
      </c>
      <c r="P33" s="11">
        <v>40</v>
      </c>
      <c r="Q33" s="11">
        <v>10</v>
      </c>
      <c r="R33" s="11">
        <f t="shared" si="1"/>
        <v>50</v>
      </c>
      <c r="S33" s="11">
        <v>50</v>
      </c>
      <c r="T33" s="11" t="s">
        <v>197</v>
      </c>
      <c r="U33" s="11" t="s">
        <v>46</v>
      </c>
      <c r="V33" s="11" t="s">
        <v>37</v>
      </c>
    </row>
    <row r="34" s="1" customFormat="1" ht="41.25" customHeight="1" spans="1:22">
      <c r="A34" s="8"/>
      <c r="B34" s="15" t="s">
        <v>198</v>
      </c>
      <c r="C34" s="15"/>
      <c r="D34" s="15"/>
      <c r="E34" s="15"/>
      <c r="F34" s="15"/>
      <c r="G34" s="15"/>
      <c r="H34" s="15"/>
      <c r="I34" s="15"/>
      <c r="J34" s="15"/>
      <c r="K34" s="8"/>
      <c r="L34" s="8"/>
      <c r="M34" s="15">
        <f t="shared" ref="M34:Q34" si="4">SUM(M31:M33)</f>
        <v>312</v>
      </c>
      <c r="N34" s="15">
        <f t="shared" si="4"/>
        <v>220</v>
      </c>
      <c r="O34" s="15">
        <f t="shared" si="4"/>
        <v>9</v>
      </c>
      <c r="P34" s="15">
        <f t="shared" si="4"/>
        <v>49</v>
      </c>
      <c r="Q34" s="15">
        <f t="shared" si="4"/>
        <v>33.9</v>
      </c>
      <c r="R34" s="11">
        <f t="shared" si="1"/>
        <v>311.9</v>
      </c>
      <c r="S34" s="11">
        <f>SUM(S31:S33)</f>
        <v>250.1272</v>
      </c>
      <c r="T34" s="11"/>
      <c r="U34" s="11"/>
      <c r="V34" s="8"/>
    </row>
    <row r="35" s="1" customFormat="1" ht="60.95" customHeight="1" spans="1:22">
      <c r="A35" s="11">
        <v>1</v>
      </c>
      <c r="B35" s="11" t="s">
        <v>199</v>
      </c>
      <c r="C35" s="11" t="s">
        <v>200</v>
      </c>
      <c r="D35" s="11" t="s">
        <v>201</v>
      </c>
      <c r="E35" s="11" t="s">
        <v>28</v>
      </c>
      <c r="F35" s="11" t="s">
        <v>29</v>
      </c>
      <c r="G35" s="11" t="s">
        <v>199</v>
      </c>
      <c r="H35" s="11" t="s">
        <v>31</v>
      </c>
      <c r="I35" s="11" t="s">
        <v>199</v>
      </c>
      <c r="J35" s="11" t="s">
        <v>201</v>
      </c>
      <c r="K35" s="11" t="s">
        <v>202</v>
      </c>
      <c r="L35" s="11" t="s">
        <v>203</v>
      </c>
      <c r="M35" s="11">
        <v>28</v>
      </c>
      <c r="N35" s="11">
        <v>0</v>
      </c>
      <c r="O35" s="11">
        <v>0</v>
      </c>
      <c r="P35" s="11">
        <v>0</v>
      </c>
      <c r="Q35" s="11">
        <v>28</v>
      </c>
      <c r="R35" s="11">
        <f t="shared" si="1"/>
        <v>28</v>
      </c>
      <c r="S35" s="11">
        <v>18.81</v>
      </c>
      <c r="T35" s="11" t="s">
        <v>204</v>
      </c>
      <c r="U35" s="11" t="s">
        <v>36</v>
      </c>
      <c r="V35" s="11" t="s">
        <v>37</v>
      </c>
    </row>
    <row r="36" s="1" customFormat="1" ht="60.95" customHeight="1" spans="1:22">
      <c r="A36" s="11">
        <v>2</v>
      </c>
      <c r="B36" s="11" t="s">
        <v>199</v>
      </c>
      <c r="C36" s="11" t="s">
        <v>200</v>
      </c>
      <c r="D36" s="11" t="s">
        <v>205</v>
      </c>
      <c r="E36" s="11" t="s">
        <v>28</v>
      </c>
      <c r="F36" s="11" t="s">
        <v>29</v>
      </c>
      <c r="G36" s="11" t="s">
        <v>199</v>
      </c>
      <c r="H36" s="11" t="s">
        <v>31</v>
      </c>
      <c r="I36" s="11" t="s">
        <v>199</v>
      </c>
      <c r="J36" s="11" t="s">
        <v>205</v>
      </c>
      <c r="K36" s="11" t="s">
        <v>206</v>
      </c>
      <c r="L36" s="11" t="s">
        <v>207</v>
      </c>
      <c r="M36" s="11">
        <v>24.6</v>
      </c>
      <c r="N36" s="11">
        <v>0</v>
      </c>
      <c r="O36" s="11">
        <v>0</v>
      </c>
      <c r="P36" s="11">
        <v>0</v>
      </c>
      <c r="Q36" s="11">
        <v>21.9</v>
      </c>
      <c r="R36" s="11">
        <f t="shared" si="1"/>
        <v>21.9</v>
      </c>
      <c r="S36" s="11">
        <v>10.95</v>
      </c>
      <c r="T36" s="11" t="s">
        <v>208</v>
      </c>
      <c r="U36" s="11" t="s">
        <v>36</v>
      </c>
      <c r="V36" s="11" t="s">
        <v>37</v>
      </c>
    </row>
    <row r="37" s="1" customFormat="1" ht="60.95" customHeight="1" spans="1:22">
      <c r="A37" s="11">
        <v>3</v>
      </c>
      <c r="B37" s="11" t="s">
        <v>199</v>
      </c>
      <c r="C37" s="11" t="s">
        <v>200</v>
      </c>
      <c r="D37" s="11" t="s">
        <v>209</v>
      </c>
      <c r="E37" s="11" t="s">
        <v>28</v>
      </c>
      <c r="F37" s="11" t="s">
        <v>29</v>
      </c>
      <c r="G37" s="11" t="s">
        <v>199</v>
      </c>
      <c r="H37" s="11" t="s">
        <v>31</v>
      </c>
      <c r="I37" s="11" t="s">
        <v>199</v>
      </c>
      <c r="J37" s="11" t="s">
        <v>209</v>
      </c>
      <c r="K37" s="11" t="s">
        <v>210</v>
      </c>
      <c r="L37" s="11" t="s">
        <v>211</v>
      </c>
      <c r="M37" s="11">
        <v>5.5</v>
      </c>
      <c r="N37" s="11">
        <v>0</v>
      </c>
      <c r="O37" s="11">
        <v>0</v>
      </c>
      <c r="P37" s="11">
        <v>0</v>
      </c>
      <c r="Q37" s="11">
        <v>5.5</v>
      </c>
      <c r="R37" s="11">
        <f t="shared" si="1"/>
        <v>5.5</v>
      </c>
      <c r="S37" s="11">
        <v>6.2</v>
      </c>
      <c r="T37" s="11" t="s">
        <v>212</v>
      </c>
      <c r="U37" s="11" t="s">
        <v>46</v>
      </c>
      <c r="V37" s="11" t="s">
        <v>37</v>
      </c>
    </row>
    <row r="38" s="1" customFormat="1" ht="60.95" customHeight="1" spans="1:22">
      <c r="A38" s="11">
        <v>4</v>
      </c>
      <c r="B38" s="11" t="s">
        <v>199</v>
      </c>
      <c r="C38" s="11" t="s">
        <v>200</v>
      </c>
      <c r="D38" s="11" t="s">
        <v>213</v>
      </c>
      <c r="E38" s="11" t="s">
        <v>28</v>
      </c>
      <c r="F38" s="11" t="s">
        <v>29</v>
      </c>
      <c r="G38" s="11" t="s">
        <v>199</v>
      </c>
      <c r="H38" s="11" t="s">
        <v>31</v>
      </c>
      <c r="I38" s="11" t="s">
        <v>199</v>
      </c>
      <c r="J38" s="11" t="s">
        <v>213</v>
      </c>
      <c r="K38" s="11" t="s">
        <v>214</v>
      </c>
      <c r="L38" s="11" t="s">
        <v>215</v>
      </c>
      <c r="M38" s="11">
        <v>9.73</v>
      </c>
      <c r="N38" s="11">
        <v>0</v>
      </c>
      <c r="O38" s="11">
        <v>0</v>
      </c>
      <c r="P38" s="11">
        <v>0</v>
      </c>
      <c r="Q38" s="11">
        <v>9.73</v>
      </c>
      <c r="R38" s="11">
        <f t="shared" si="1"/>
        <v>9.73</v>
      </c>
      <c r="S38" s="11">
        <v>8.444</v>
      </c>
      <c r="T38" s="11" t="s">
        <v>216</v>
      </c>
      <c r="U38" s="11" t="s">
        <v>36</v>
      </c>
      <c r="V38" s="11" t="s">
        <v>37</v>
      </c>
    </row>
    <row r="39" s="1" customFormat="1" ht="60.95" customHeight="1" spans="1:22">
      <c r="A39" s="11">
        <v>5</v>
      </c>
      <c r="B39" s="11" t="s">
        <v>199</v>
      </c>
      <c r="C39" s="11" t="s">
        <v>200</v>
      </c>
      <c r="D39" s="11" t="s">
        <v>217</v>
      </c>
      <c r="E39" s="11" t="s">
        <v>28</v>
      </c>
      <c r="F39" s="11" t="s">
        <v>29</v>
      </c>
      <c r="G39" s="11" t="s">
        <v>199</v>
      </c>
      <c r="H39" s="11" t="s">
        <v>31</v>
      </c>
      <c r="I39" s="11" t="s">
        <v>199</v>
      </c>
      <c r="J39" s="11" t="s">
        <v>217</v>
      </c>
      <c r="K39" s="11" t="s">
        <v>214</v>
      </c>
      <c r="L39" s="11" t="s">
        <v>215</v>
      </c>
      <c r="M39" s="11">
        <v>24.89</v>
      </c>
      <c r="N39" s="11">
        <v>0</v>
      </c>
      <c r="O39" s="11">
        <v>0</v>
      </c>
      <c r="P39" s="11">
        <v>0</v>
      </c>
      <c r="Q39" s="11">
        <v>24.89</v>
      </c>
      <c r="R39" s="11">
        <f t="shared" si="1"/>
        <v>24.89</v>
      </c>
      <c r="S39" s="11">
        <v>21.56</v>
      </c>
      <c r="T39" s="11" t="s">
        <v>216</v>
      </c>
      <c r="U39" s="11" t="s">
        <v>36</v>
      </c>
      <c r="V39" s="11" t="s">
        <v>37</v>
      </c>
    </row>
    <row r="40" s="1" customFormat="1" ht="60.95" customHeight="1" spans="1:22">
      <c r="A40" s="11">
        <v>6</v>
      </c>
      <c r="B40" s="11" t="s">
        <v>199</v>
      </c>
      <c r="C40" s="11" t="s">
        <v>200</v>
      </c>
      <c r="D40" s="11" t="s">
        <v>218</v>
      </c>
      <c r="E40" s="11"/>
      <c r="F40" s="11"/>
      <c r="G40" s="11" t="s">
        <v>199</v>
      </c>
      <c r="H40" s="11" t="s">
        <v>31</v>
      </c>
      <c r="I40" s="11" t="s">
        <v>199</v>
      </c>
      <c r="J40" s="11" t="s">
        <v>218</v>
      </c>
      <c r="K40" s="11"/>
      <c r="L40" s="11"/>
      <c r="M40" s="11">
        <v>31</v>
      </c>
      <c r="N40" s="11">
        <v>0</v>
      </c>
      <c r="O40" s="11">
        <v>0</v>
      </c>
      <c r="P40" s="11">
        <v>0</v>
      </c>
      <c r="Q40" s="11">
        <v>31</v>
      </c>
      <c r="R40" s="11">
        <f t="shared" si="1"/>
        <v>31</v>
      </c>
      <c r="S40" s="11">
        <v>14</v>
      </c>
      <c r="T40" s="11" t="s">
        <v>219</v>
      </c>
      <c r="U40" s="11" t="s">
        <v>36</v>
      </c>
      <c r="V40" s="11" t="s">
        <v>37</v>
      </c>
    </row>
    <row r="41" s="1" customFormat="1" ht="42" customHeight="1" spans="1:22">
      <c r="A41" s="8"/>
      <c r="B41" s="15" t="s">
        <v>220</v>
      </c>
      <c r="C41" s="15"/>
      <c r="D41" s="15"/>
      <c r="E41" s="15"/>
      <c r="F41" s="15"/>
      <c r="G41" s="15"/>
      <c r="H41" s="15"/>
      <c r="I41" s="15"/>
      <c r="J41" s="15"/>
      <c r="K41" s="8"/>
      <c r="L41" s="8"/>
      <c r="M41" s="15">
        <f>SUM(M35:M40)</f>
        <v>123.72</v>
      </c>
      <c r="N41" s="15">
        <v>0</v>
      </c>
      <c r="O41" s="15">
        <v>0</v>
      </c>
      <c r="P41" s="15">
        <v>0</v>
      </c>
      <c r="Q41" s="15">
        <f>SUM(Q35:Q40)</f>
        <v>121.02</v>
      </c>
      <c r="R41" s="11">
        <f t="shared" si="1"/>
        <v>121.02</v>
      </c>
      <c r="S41" s="11">
        <f>SUM(S35:S40)</f>
        <v>79.964</v>
      </c>
      <c r="T41" s="11"/>
      <c r="U41" s="11"/>
      <c r="V41" s="8"/>
    </row>
    <row r="42" s="1" customFormat="1" ht="42" customHeight="1" spans="1:22">
      <c r="A42" s="8"/>
      <c r="B42" s="8" t="s">
        <v>221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>
        <f>M16+M30+M34+M41</f>
        <v>3076.57</v>
      </c>
      <c r="N42" s="8">
        <f t="shared" ref="N42:S42" si="5">SUM(N16+N30+N34+N41)</f>
        <v>1204</v>
      </c>
      <c r="O42" s="8">
        <f t="shared" si="5"/>
        <v>625</v>
      </c>
      <c r="P42" s="8">
        <f t="shared" si="5"/>
        <v>248</v>
      </c>
      <c r="Q42" s="8">
        <f t="shared" si="5"/>
        <v>560.92</v>
      </c>
      <c r="R42" s="8">
        <f t="shared" si="5"/>
        <v>2637.92</v>
      </c>
      <c r="S42" s="8">
        <f t="shared" si="5"/>
        <v>2085.969333</v>
      </c>
      <c r="T42" s="8"/>
      <c r="U42" s="8"/>
      <c r="V42" s="8"/>
    </row>
  </sheetData>
  <mergeCells count="19">
    <mergeCell ref="A1:V1"/>
    <mergeCell ref="B2:C2"/>
    <mergeCell ref="N2:Q2"/>
    <mergeCell ref="A2:A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R2:R3"/>
    <mergeCell ref="S2:S3"/>
    <mergeCell ref="T2:T3"/>
    <mergeCell ref="U2:U3"/>
    <mergeCell ref="V2:V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София</cp:lastModifiedBy>
  <dcterms:created xsi:type="dcterms:W3CDTF">2025-11-15T08:11:00Z</dcterms:created>
  <dcterms:modified xsi:type="dcterms:W3CDTF">2025-12-09T07:45:10Z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8AB13B0D9E594FA394A28964AF11E422_13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