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440" windowHeight="10350" activeTab="1"/>
  </bookViews>
  <sheets>
    <sheet name="收支总表" sheetId="4" r:id="rId1"/>
    <sheet name="收入总表" sheetId="1" r:id="rId2"/>
    <sheet name="支出总表" sheetId="2" r:id="rId3"/>
    <sheet name="财拨收支" sheetId="3" r:id="rId4"/>
    <sheet name="一般支出" sheetId="8" r:id="rId5"/>
    <sheet name="一般基本支出" sheetId="9" r:id="rId6"/>
    <sheet name="一般三公支出" sheetId="10" r:id="rId7"/>
    <sheet name="基金支出" sheetId="7" r:id="rId8"/>
  </sheets>
  <definedNames>
    <definedName name="_xlnm.Print_Area" hidden="1">#N/A</definedName>
    <definedName name="_xlnm.Print_Titles" hidden="1">#N/A</definedName>
  </definedNames>
  <calcPr calcId="144525"/>
</workbook>
</file>

<file path=xl/calcChain.xml><?xml version="1.0" encoding="utf-8"?>
<calcChain xmlns="http://schemas.openxmlformats.org/spreadsheetml/2006/main">
  <c r="D5" i="10"/>
  <c r="A5"/>
  <c r="C38" i="9"/>
  <c r="C37"/>
  <c r="C36"/>
  <c r="C35"/>
  <c r="C34"/>
  <c r="C33"/>
  <c r="C32"/>
  <c r="D31"/>
  <c r="C31"/>
  <c r="C30"/>
  <c r="C29"/>
  <c r="E28"/>
  <c r="C27"/>
  <c r="C26"/>
  <c r="C25"/>
  <c r="C24"/>
  <c r="C23"/>
  <c r="C22"/>
  <c r="C21"/>
  <c r="C20"/>
  <c r="C19"/>
  <c r="C18"/>
  <c r="E17"/>
  <c r="C17"/>
  <c r="E16"/>
  <c r="D16"/>
  <c r="C16"/>
  <c r="C15"/>
  <c r="D14"/>
  <c r="C14"/>
  <c r="C13"/>
  <c r="C12"/>
  <c r="C11"/>
  <c r="D10"/>
  <c r="C10"/>
  <c r="C9"/>
  <c r="D8"/>
  <c r="C8"/>
  <c r="E7"/>
  <c r="D7"/>
  <c r="C7"/>
  <c r="E6"/>
  <c r="D6"/>
  <c r="C16" i="8"/>
  <c r="C15"/>
  <c r="C14"/>
  <c r="C13"/>
  <c r="C12"/>
  <c r="C11"/>
  <c r="C10"/>
  <c r="C9"/>
  <c r="C8"/>
  <c r="C7"/>
  <c r="E6"/>
  <c r="D6"/>
  <c r="C6"/>
  <c r="F16" i="3"/>
  <c r="B16"/>
  <c r="F6"/>
  <c r="B6"/>
  <c r="C16" i="2"/>
  <c r="C15"/>
  <c r="C14"/>
  <c r="C13"/>
  <c r="C12"/>
  <c r="C11"/>
  <c r="C10"/>
  <c r="C9"/>
  <c r="C8"/>
  <c r="C7"/>
  <c r="E6"/>
  <c r="D6"/>
  <c r="C6"/>
  <c r="E14" i="1"/>
  <c r="E13"/>
  <c r="E12"/>
  <c r="E7"/>
  <c r="E6"/>
  <c r="D23" i="4"/>
  <c r="B23"/>
  <c r="D18"/>
  <c r="B18"/>
</calcChain>
</file>

<file path=xl/sharedStrings.xml><?xml version="1.0" encoding="utf-8"?>
<sst xmlns="http://schemas.openxmlformats.org/spreadsheetml/2006/main" count="241" uniqueCount="166">
  <si>
    <t>部门公开表1</t>
  </si>
  <si>
    <t>收支预算总表</t>
  </si>
  <si>
    <t>填报单位：</t>
  </si>
  <si>
    <t>单位：万元</t>
  </si>
  <si>
    <t>收      入</t>
  </si>
  <si>
    <r>
      <rPr>
        <sz val="10"/>
        <rFont val="宋体"/>
        <charset val="134"/>
      </rPr>
      <t xml:space="preserve">支 </t>
    </r>
    <r>
      <rPr>
        <sz val="10"/>
        <rFont val="宋体"/>
        <charset val="134"/>
      </rPr>
      <t xml:space="preserve">    出</t>
    </r>
  </si>
  <si>
    <t>项目</t>
  </si>
  <si>
    <t>预算数</t>
  </si>
  <si>
    <t>项目（按支出功能科目类级）</t>
  </si>
  <si>
    <t>一、财政拨款</t>
  </si>
  <si>
    <t>一般公共服务支出</t>
  </si>
  <si>
    <t xml:space="preserve">    一般公共预算拨款收入</t>
  </si>
  <si>
    <t>社会保障和就业</t>
  </si>
  <si>
    <t xml:space="preserve">    政府性基金预算拨款收入</t>
  </si>
  <si>
    <t>医疗卫生</t>
  </si>
  <si>
    <t xml:space="preserve">    专项收入</t>
  </si>
  <si>
    <t>住房保障支出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</si>
  <si>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</si>
  <si>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</si>
  <si>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</si>
  <si>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</si>
  <si>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</si>
  <si>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</si>
  <si>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</si>
  <si>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</si>
  <si>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</si>
  <si>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</si>
  <si>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</t>
  </si>
  <si>
    <t xml:space="preserve">    财政拨款结转</t>
  </si>
  <si>
    <t xml:space="preserve">    其他资金结转</t>
  </si>
  <si>
    <t>收入总计</t>
  </si>
  <si>
    <t>支出总计</t>
  </si>
  <si>
    <t>部门公开表2：</t>
  </si>
  <si>
    <t>部门收入总表</t>
  </si>
  <si>
    <t>支出功能分类科目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</si>
  <si>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</si>
  <si>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</si>
  <si>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</si>
  <si>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</si>
  <si>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</si>
  <si>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</si>
  <si>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</si>
  <si>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</si>
  <si>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</si>
  <si>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一般公共预算拨款收入</t>
  </si>
  <si>
    <t>政府性基金预算拨款收入</t>
  </si>
  <si>
    <t>专项收入</t>
  </si>
  <si>
    <t>预算内投资收入</t>
  </si>
  <si>
    <t>其中：教育收费</t>
  </si>
  <si>
    <t>科目编码</t>
  </si>
  <si>
    <t>科目名称</t>
  </si>
  <si>
    <t>行政运行（工商行政管理事务）</t>
  </si>
  <si>
    <t>一般行政管理事务（工商行政管理事务）</t>
  </si>
  <si>
    <t>财政对工伤保险基金的补助</t>
  </si>
  <si>
    <t>财政对生育保险基金的补助</t>
  </si>
  <si>
    <t>其他财政对社会保险基金的补助</t>
  </si>
  <si>
    <t>行政运行（食品与药品监督管理事务）</t>
  </si>
  <si>
    <t>一般行政管理事务（食品与药品监督管理事务）</t>
  </si>
  <si>
    <t>其他食品与药品监督管理事务支出</t>
  </si>
  <si>
    <t>行政单位医疗</t>
  </si>
  <si>
    <t>住房公积金</t>
  </si>
  <si>
    <t>部门公开表3：</t>
  </si>
  <si>
    <t>部门支出总表</t>
  </si>
  <si>
    <t>基本支出</t>
  </si>
  <si>
    <t>项目支出</t>
  </si>
  <si>
    <t>事业单位经营支出</t>
  </si>
  <si>
    <t>上缴上级支出</t>
  </si>
  <si>
    <t>对附属单位补助支出</t>
  </si>
  <si>
    <t>部门公开表4</t>
  </si>
  <si>
    <t>财政拨款收支总表</t>
  </si>
  <si>
    <t>项目
（按支出功能科目类级）</t>
  </si>
  <si>
    <t>一般公共预算支出</t>
  </si>
  <si>
    <t>政府性基金预算支出</t>
  </si>
  <si>
    <t>一、财政拨款收入</t>
  </si>
  <si>
    <t>一、本年支出</t>
  </si>
  <si>
    <t>二、上年结转</t>
  </si>
  <si>
    <t>二、结转下年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</si>
  <si>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一般公共预算拨款结转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</si>
  <si>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政府性基金预算拨款结转</t>
    </r>
  </si>
  <si>
    <t>部门公开表5</t>
  </si>
  <si>
    <t>一般公共预算支出表</t>
  </si>
  <si>
    <t>2018年预算数</t>
  </si>
  <si>
    <t>合    计</t>
  </si>
  <si>
    <t>部门公开表6</t>
  </si>
  <si>
    <t>一般公共预算基本支出表</t>
  </si>
  <si>
    <t>支出经济分类科目</t>
  </si>
  <si>
    <t>2017年基本支出</t>
  </si>
  <si>
    <t xml:space="preserve">科目名称 </t>
  </si>
  <si>
    <t>人员经费</t>
  </si>
  <si>
    <t>公用经费</t>
  </si>
  <si>
    <t>**</t>
  </si>
  <si>
    <t>301</t>
  </si>
  <si>
    <t>工资福利支出</t>
  </si>
  <si>
    <t xml:space="preserve">  30130101</t>
  </si>
  <si>
    <t xml:space="preserve">  基本工资</t>
  </si>
  <si>
    <t xml:space="preserve">  3013010201</t>
  </si>
  <si>
    <t xml:space="preserve">  津贴补贴</t>
  </si>
  <si>
    <t xml:space="preserve">  3013010203</t>
  </si>
  <si>
    <t xml:space="preserve">  特殊岗位津贴</t>
  </si>
  <si>
    <t xml:space="preserve">  3013010204</t>
  </si>
  <si>
    <t xml:space="preserve">  事业单位绩效工资</t>
  </si>
  <si>
    <t xml:space="preserve">  30130103</t>
  </si>
  <si>
    <t xml:space="preserve">  奖金</t>
  </si>
  <si>
    <t xml:space="preserve">  3013010403</t>
  </si>
  <si>
    <t xml:space="preserve">  医疗保险</t>
  </si>
  <si>
    <t xml:space="preserve">  3013019904</t>
  </si>
  <si>
    <t xml:space="preserve">  其他工资福利支出</t>
  </si>
  <si>
    <t>302</t>
  </si>
  <si>
    <t>商品和服务支出</t>
  </si>
  <si>
    <t xml:space="preserve">  30130201</t>
  </si>
  <si>
    <t xml:space="preserve">  办公费</t>
  </si>
  <si>
    <t xml:space="preserve">  30130202</t>
  </si>
  <si>
    <t xml:space="preserve">  印刷费</t>
  </si>
  <si>
    <t xml:space="preserve">  30130205</t>
  </si>
  <si>
    <t xml:space="preserve">  水费</t>
  </si>
  <si>
    <t xml:space="preserve">  30130206</t>
  </si>
  <si>
    <t xml:space="preserve">  电费</t>
  </si>
  <si>
    <t xml:space="preserve">  30130207</t>
  </si>
  <si>
    <t xml:space="preserve">  邮电费</t>
  </si>
  <si>
    <t xml:space="preserve">  30130211</t>
  </si>
  <si>
    <t xml:space="preserve">  差旅费</t>
  </si>
  <si>
    <t xml:space="preserve">  30130215</t>
  </si>
  <si>
    <t xml:space="preserve">  会议费</t>
  </si>
  <si>
    <t xml:space="preserve">  30130216</t>
  </si>
  <si>
    <t xml:space="preserve">  维修维护费</t>
  </si>
  <si>
    <t xml:space="preserve">  30130217</t>
  </si>
  <si>
    <t xml:space="preserve">  公务接待费</t>
  </si>
  <si>
    <t xml:space="preserve">  30130227</t>
  </si>
  <si>
    <t xml:space="preserve">  劳务费</t>
  </si>
  <si>
    <t xml:space="preserve">  30130228</t>
  </si>
  <si>
    <t xml:space="preserve">  工会经费</t>
  </si>
  <si>
    <t xml:space="preserve">  30130230</t>
  </si>
  <si>
    <t>公务用车运行维护费</t>
  </si>
  <si>
    <t xml:space="preserve">  30130239</t>
  </si>
  <si>
    <t xml:space="preserve">  其他交通费用</t>
  </si>
  <si>
    <t xml:space="preserve">  3013029999</t>
  </si>
  <si>
    <t xml:space="preserve">  其他商品和服务支出</t>
  </si>
  <si>
    <t>303</t>
  </si>
  <si>
    <t>对个人和家庭的补助</t>
  </si>
  <si>
    <t xml:space="preserve">  3013030102</t>
  </si>
  <si>
    <t xml:space="preserve">  退休费</t>
  </si>
  <si>
    <t xml:space="preserve">  3013030202</t>
  </si>
  <si>
    <t xml:space="preserve">  离退休人员生活补贴</t>
  </si>
  <si>
    <t xml:space="preserve">  30130305</t>
  </si>
  <si>
    <t xml:space="preserve">  生活补助</t>
  </si>
  <si>
    <t xml:space="preserve">  30130309</t>
  </si>
  <si>
    <t xml:space="preserve">  奖励金</t>
  </si>
  <si>
    <t xml:space="preserve">  30130312</t>
  </si>
  <si>
    <t xml:space="preserve">  住房公积金</t>
  </si>
  <si>
    <t>310</t>
  </si>
  <si>
    <t>其他资本性支出</t>
  </si>
  <si>
    <t xml:space="preserve">  30131002</t>
  </si>
  <si>
    <t xml:space="preserve">  办公设备购置(其他资本性支出)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</si>
  <si>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</si>
  <si>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部门公开表7</t>
  </si>
  <si>
    <t>一般公共预算“三公”经费支出表</t>
  </si>
  <si>
    <t>因公出国(境)费</t>
  </si>
  <si>
    <t>公务接待费</t>
  </si>
  <si>
    <t>公务用车购置</t>
  </si>
  <si>
    <t>部门公开表8</t>
  </si>
  <si>
    <t>政府性基金预算支出表</t>
  </si>
  <si>
    <t>2017年预算数</t>
  </si>
  <si>
    <t>类</t>
  </si>
  <si>
    <t>款</t>
  </si>
  <si>
    <t>项</t>
  </si>
  <si>
    <t>……</t>
  </si>
</sst>
</file>

<file path=xl/styles.xml><?xml version="1.0" encoding="utf-8"?>
<styleSheet xmlns="http://schemas.openxmlformats.org/spreadsheetml/2006/main">
  <fonts count="8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1"/>
    <xf numFmtId="0" fontId="2" fillId="0" borderId="0" xfId="1" applyAlignment="1">
      <alignment horizontal="right"/>
    </xf>
    <xf numFmtId="0" fontId="3" fillId="0" borderId="0" xfId="1" applyNumberFormat="1" applyFont="1" applyFill="1" applyAlignment="1" applyProtection="1">
      <alignment horizontal="centerContinuous" vertical="center"/>
    </xf>
    <xf numFmtId="0" fontId="2" fillId="0" borderId="0" xfId="1" applyFill="1" applyAlignment="1">
      <alignment vertical="center"/>
    </xf>
    <xf numFmtId="0" fontId="2" fillId="0" borderId="0" xfId="1" applyAlignment="1">
      <alignment horizontal="right" vertical="center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40" fontId="4" fillId="0" borderId="2" xfId="1" applyNumberFormat="1" applyFont="1" applyFill="1" applyBorder="1" applyAlignment="1" applyProtection="1">
      <alignment horizontal="center" vertical="center" wrapText="1"/>
    </xf>
    <xf numFmtId="40" fontId="4" fillId="0" borderId="1" xfId="1" applyNumberFormat="1" applyFont="1" applyFill="1" applyBorder="1" applyAlignment="1" applyProtection="1">
      <alignment horizontal="right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1" applyFill="1"/>
    <xf numFmtId="0" fontId="0" fillId="0" borderId="0" xfId="0" applyAlignment="1">
      <alignment horizontal="right" vertical="center"/>
    </xf>
    <xf numFmtId="0" fontId="4" fillId="0" borderId="1" xfId="0" applyNumberFormat="1" applyFont="1" applyFill="1" applyBorder="1" applyAlignment="1" applyProtection="1">
      <alignment horizontal="centerContinuous" vertical="center"/>
    </xf>
    <xf numFmtId="0" fontId="4" fillId="0" borderId="2" xfId="0" applyNumberFormat="1" applyFont="1" applyFill="1" applyBorder="1" applyAlignment="1" applyProtection="1">
      <alignment horizontal="centerContinuous" vertical="center"/>
    </xf>
    <xf numFmtId="0" fontId="4" fillId="0" borderId="3" xfId="0" applyNumberFormat="1" applyFont="1" applyFill="1" applyBorder="1" applyAlignment="1" applyProtection="1">
      <alignment horizontal="centerContinuous" vertical="center"/>
    </xf>
    <xf numFmtId="0" fontId="4" fillId="0" borderId="4" xfId="0" applyNumberFormat="1" applyFont="1" applyFill="1" applyBorder="1" applyAlignment="1" applyProtection="1">
      <alignment horizontal="centerContinuous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4" fontId="4" fillId="0" borderId="2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right" vertical="center" wrapText="1"/>
    </xf>
    <xf numFmtId="3" fontId="4" fillId="0" borderId="2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1" applyFill="1" applyAlignment="1">
      <alignment wrapText="1"/>
    </xf>
    <xf numFmtId="0" fontId="4" fillId="0" borderId="0" xfId="1" applyFont="1" applyFill="1" applyAlignment="1">
      <alignment wrapText="1"/>
    </xf>
    <xf numFmtId="0" fontId="5" fillId="0" borderId="0" xfId="1" applyFont="1" applyFill="1" applyAlignment="1">
      <alignment wrapText="1"/>
    </xf>
    <xf numFmtId="0" fontId="4" fillId="0" borderId="0" xfId="1" applyFont="1" applyFill="1" applyAlignment="1">
      <alignment horizontal="right" vertical="center" wrapText="1"/>
    </xf>
    <xf numFmtId="0" fontId="4" fillId="0" borderId="0" xfId="1" applyFont="1" applyFill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right" vertical="center" wrapText="1"/>
    </xf>
    <xf numFmtId="4" fontId="4" fillId="0" borderId="1" xfId="1" applyNumberFormat="1" applyFont="1" applyFill="1" applyBorder="1" applyAlignment="1">
      <alignment vertical="center" wrapText="1"/>
    </xf>
    <xf numFmtId="4" fontId="4" fillId="0" borderId="1" xfId="1" applyNumberFormat="1" applyFont="1" applyFill="1" applyBorder="1" applyAlignment="1">
      <alignment vertical="center"/>
    </xf>
    <xf numFmtId="40" fontId="4" fillId="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4" fillId="0" borderId="0" xfId="1" applyFont="1" applyFill="1"/>
    <xf numFmtId="0" fontId="5" fillId="0" borderId="0" xfId="1" applyFont="1" applyFill="1"/>
    <xf numFmtId="0" fontId="4" fillId="0" borderId="0" xfId="1" applyFont="1" applyFill="1" applyAlignment="1">
      <alignment horizontal="right" vertical="center"/>
    </xf>
    <xf numFmtId="0" fontId="7" fillId="0" borderId="0" xfId="1" applyFont="1" applyFill="1" applyAlignment="1">
      <alignment horizontal="centerContinuous" vertical="center"/>
    </xf>
    <xf numFmtId="0" fontId="4" fillId="0" borderId="0" xfId="1" applyFont="1" applyFill="1" applyAlignment="1">
      <alignment horizontal="centerContinuous" vertical="center"/>
    </xf>
    <xf numFmtId="0" fontId="4" fillId="0" borderId="0" xfId="1" applyFont="1" applyFill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left" vertical="center"/>
    </xf>
    <xf numFmtId="0" fontId="2" fillId="0" borderId="1" xfId="1" applyBorder="1"/>
    <xf numFmtId="4" fontId="4" fillId="0" borderId="1" xfId="1" applyNumberFormat="1" applyFont="1" applyFill="1" applyBorder="1" applyAlignment="1">
      <alignment horizontal="center" vertical="center"/>
    </xf>
    <xf numFmtId="40" fontId="4" fillId="0" borderId="1" xfId="1" applyNumberFormat="1" applyFont="1" applyFill="1" applyBorder="1" applyAlignment="1" applyProtection="1">
      <alignment horizontal="right" vertical="center"/>
    </xf>
    <xf numFmtId="4" fontId="4" fillId="0" borderId="1" xfId="1" applyNumberFormat="1" applyFont="1" applyFill="1" applyBorder="1"/>
    <xf numFmtId="40" fontId="4" fillId="0" borderId="1" xfId="1" applyNumberFormat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23"/>
  <sheetViews>
    <sheetView showGridLines="0" showZeros="0" workbookViewId="0">
      <selection activeCell="G21" sqref="G21"/>
    </sheetView>
  </sheetViews>
  <sheetFormatPr defaultColWidth="7.25" defaultRowHeight="19.5" customHeight="1"/>
  <cols>
    <col min="1" max="1" width="39.875" style="58" customWidth="1"/>
    <col min="2" max="2" width="20.5" style="58" customWidth="1"/>
    <col min="3" max="3" width="31.75" style="58" customWidth="1"/>
    <col min="4" max="4" width="19.25" style="58" customWidth="1"/>
    <col min="5" max="16384" width="7.25" style="58"/>
  </cols>
  <sheetData>
    <row r="2" spans="1:4" s="20" customFormat="1" ht="19.5" customHeight="1">
      <c r="A2" s="59" t="s">
        <v>0</v>
      </c>
      <c r="D2" s="60"/>
    </row>
    <row r="3" spans="1:4" ht="29.25" customHeight="1">
      <c r="A3" s="61" t="s">
        <v>1</v>
      </c>
      <c r="B3" s="62"/>
      <c r="C3" s="62"/>
      <c r="D3" s="62"/>
    </row>
    <row r="4" spans="1:4" ht="17.25" customHeight="1">
      <c r="A4" s="63" t="s">
        <v>2</v>
      </c>
      <c r="D4" s="60" t="s">
        <v>3</v>
      </c>
    </row>
    <row r="5" spans="1:4" ht="17.25" customHeight="1">
      <c r="A5" s="71" t="s">
        <v>4</v>
      </c>
      <c r="B5" s="72"/>
      <c r="C5" s="71" t="s">
        <v>5</v>
      </c>
      <c r="D5" s="72"/>
    </row>
    <row r="6" spans="1:4" ht="17.25" customHeight="1">
      <c r="A6" s="64" t="s">
        <v>6</v>
      </c>
      <c r="B6" s="64" t="s">
        <v>7</v>
      </c>
      <c r="C6" s="64" t="s">
        <v>8</v>
      </c>
      <c r="D6" s="64" t="s">
        <v>7</v>
      </c>
    </row>
    <row r="7" spans="1:4" ht="17.25" customHeight="1">
      <c r="A7" s="65" t="s">
        <v>9</v>
      </c>
      <c r="B7" s="46">
        <v>497.68</v>
      </c>
      <c r="C7" s="50" t="s">
        <v>10</v>
      </c>
      <c r="D7" s="18">
        <v>342.82</v>
      </c>
    </row>
    <row r="8" spans="1:4" ht="17.25" customHeight="1">
      <c r="A8" s="65" t="s">
        <v>11</v>
      </c>
      <c r="B8" s="46">
        <v>497.68</v>
      </c>
      <c r="C8" s="49" t="s">
        <v>12</v>
      </c>
      <c r="D8" s="18">
        <v>15.14</v>
      </c>
    </row>
    <row r="9" spans="1:4" ht="17.25" customHeight="1">
      <c r="A9" s="65" t="s">
        <v>13</v>
      </c>
      <c r="B9" s="46"/>
      <c r="C9" s="50" t="s">
        <v>14</v>
      </c>
      <c r="D9" s="18">
        <v>110.5</v>
      </c>
    </row>
    <row r="10" spans="1:4" ht="17.25" customHeight="1">
      <c r="A10" s="65" t="s">
        <v>15</v>
      </c>
      <c r="B10" s="46">
        <v>0</v>
      </c>
      <c r="C10" s="50" t="s">
        <v>16</v>
      </c>
      <c r="D10" s="18">
        <v>29.22</v>
      </c>
    </row>
    <row r="11" spans="1:4" ht="17.25" customHeight="1">
      <c r="A11" s="65" t="s">
        <v>17</v>
      </c>
      <c r="B11" s="46">
        <v>0</v>
      </c>
      <c r="C11" s="50"/>
      <c r="D11" s="18"/>
    </row>
    <row r="12" spans="1:4" ht="17.25" customHeight="1">
      <c r="A12" s="65" t="s">
        <v>18</v>
      </c>
      <c r="B12" s="46">
        <v>0</v>
      </c>
      <c r="C12" s="50"/>
      <c r="D12" s="18"/>
    </row>
    <row r="13" spans="1:4" ht="17.25" customHeight="1">
      <c r="A13" s="65" t="s">
        <v>19</v>
      </c>
      <c r="B13" s="46">
        <v>0</v>
      </c>
      <c r="C13" s="50"/>
      <c r="D13" s="18"/>
    </row>
    <row r="14" spans="1:4" ht="17.25" customHeight="1">
      <c r="A14" s="65" t="s">
        <v>20</v>
      </c>
      <c r="B14" s="46">
        <v>0</v>
      </c>
      <c r="C14" s="50"/>
      <c r="D14" s="18"/>
    </row>
    <row r="15" spans="1:4" ht="17.25" customHeight="1">
      <c r="A15" s="65" t="s">
        <v>21</v>
      </c>
      <c r="B15" s="46">
        <v>0</v>
      </c>
      <c r="C15" s="50"/>
      <c r="D15" s="18"/>
    </row>
    <row r="16" spans="1:4" ht="17.25" customHeight="1">
      <c r="A16" s="65" t="s">
        <v>22</v>
      </c>
      <c r="B16" s="46">
        <v>0</v>
      </c>
      <c r="C16" s="50"/>
      <c r="D16" s="18"/>
    </row>
    <row r="17" spans="1:4" ht="17.25" customHeight="1">
      <c r="A17" s="65"/>
      <c r="B17" s="51"/>
      <c r="C17" s="66"/>
      <c r="D17" s="66"/>
    </row>
    <row r="18" spans="1:4" ht="17.25" customHeight="1">
      <c r="A18" s="67" t="s">
        <v>23</v>
      </c>
      <c r="B18" s="51">
        <f>SUM(B8:B17)</f>
        <v>497.68</v>
      </c>
      <c r="C18" s="67" t="s">
        <v>24</v>
      </c>
      <c r="D18" s="51">
        <f>SUM(D7:D17)</f>
        <v>497.68</v>
      </c>
    </row>
    <row r="19" spans="1:4" ht="17.25" customHeight="1">
      <c r="A19" s="65" t="s">
        <v>25</v>
      </c>
      <c r="B19" s="18"/>
      <c r="C19" s="65" t="s">
        <v>26</v>
      </c>
      <c r="D19" s="18"/>
    </row>
    <row r="20" spans="1:4" ht="17.25" customHeight="1">
      <c r="A20" s="65" t="s">
        <v>27</v>
      </c>
      <c r="B20" s="68"/>
      <c r="C20" s="69"/>
      <c r="D20" s="51"/>
    </row>
    <row r="21" spans="1:4" ht="17.25" customHeight="1">
      <c r="A21" s="65" t="s">
        <v>28</v>
      </c>
      <c r="B21" s="18"/>
      <c r="C21" s="69"/>
      <c r="D21" s="51"/>
    </row>
    <row r="22" spans="1:4" ht="17.25" customHeight="1">
      <c r="A22" s="65" t="s">
        <v>29</v>
      </c>
      <c r="B22" s="18"/>
      <c r="C22" s="69"/>
      <c r="D22" s="51"/>
    </row>
    <row r="23" spans="1:4" ht="17.25" customHeight="1">
      <c r="A23" s="67" t="s">
        <v>30</v>
      </c>
      <c r="B23" s="70">
        <f>B18</f>
        <v>497.68</v>
      </c>
      <c r="C23" s="67" t="s">
        <v>31</v>
      </c>
      <c r="D23" s="51">
        <f>D18</f>
        <v>497.68</v>
      </c>
    </row>
  </sheetData>
  <mergeCells count="2">
    <mergeCell ref="A5:B5"/>
    <mergeCell ref="C5:D5"/>
  </mergeCells>
  <phoneticPr fontId="2" type="noConversion"/>
  <printOptions horizontalCentered="1"/>
  <pageMargins left="0" right="0" top="0.59027777777777801" bottom="0.59027777777777801" header="0.39305555555555599" footer="0.39305555555555599"/>
  <pageSetup paperSize="9" fitToHeight="10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activeCell="F8" sqref="F8"/>
    </sheetView>
  </sheetViews>
  <sheetFormatPr defaultColWidth="9" defaultRowHeight="14.25"/>
  <cols>
    <col min="1" max="1" width="9.75" style="52" customWidth="1"/>
    <col min="2" max="2" width="16.875" style="52" customWidth="1"/>
    <col min="3" max="3" width="7.75" style="52" customWidth="1"/>
    <col min="4" max="4" width="9" style="52" customWidth="1"/>
    <col min="5" max="5" width="12" style="52" customWidth="1"/>
    <col min="6" max="8" width="9" style="52" customWidth="1"/>
    <col min="9" max="9" width="6.375" style="52" customWidth="1"/>
    <col min="10" max="10" width="7.5" style="52" customWidth="1"/>
    <col min="11" max="11" width="9" style="52" customWidth="1"/>
    <col min="12" max="12" width="7.25" style="52" customWidth="1"/>
    <col min="13" max="13" width="9" style="52" customWidth="1"/>
    <col min="14" max="14" width="8.5" style="52" customWidth="1"/>
    <col min="15" max="16384" width="9" style="52"/>
  </cols>
  <sheetData>
    <row r="1" spans="1:15" ht="31.15" customHeight="1">
      <c r="A1" s="73" t="s">
        <v>32</v>
      </c>
      <c r="B1" s="73"/>
    </row>
    <row r="2" spans="1:15" ht="31.15" customHeight="1">
      <c r="A2" s="74" t="s">
        <v>33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ht="31.15" customHeight="1">
      <c r="A3" s="75" t="s">
        <v>2</v>
      </c>
      <c r="B3" s="75"/>
      <c r="N3" s="76" t="s">
        <v>3</v>
      </c>
      <c r="O3" s="76"/>
    </row>
    <row r="4" spans="1:15" ht="46.9" customHeight="1">
      <c r="A4" s="80" t="s">
        <v>34</v>
      </c>
      <c r="B4" s="80"/>
      <c r="C4" s="80" t="s">
        <v>35</v>
      </c>
      <c r="D4" s="80" t="s">
        <v>36</v>
      </c>
      <c r="E4" s="77" t="s">
        <v>37</v>
      </c>
      <c r="F4" s="78"/>
      <c r="G4" s="78"/>
      <c r="H4" s="79"/>
      <c r="I4" s="81" t="s">
        <v>38</v>
      </c>
      <c r="J4" s="57"/>
      <c r="K4" s="80" t="s">
        <v>39</v>
      </c>
      <c r="L4" s="80" t="s">
        <v>40</v>
      </c>
      <c r="M4" s="80" t="s">
        <v>41</v>
      </c>
      <c r="N4" s="80" t="s">
        <v>42</v>
      </c>
      <c r="O4" s="80" t="s">
        <v>43</v>
      </c>
    </row>
    <row r="5" spans="1:15" ht="42.75">
      <c r="A5" s="80"/>
      <c r="B5" s="80"/>
      <c r="C5" s="80"/>
      <c r="D5" s="80"/>
      <c r="E5" s="56" t="s">
        <v>44</v>
      </c>
      <c r="F5" s="56" t="s">
        <v>45</v>
      </c>
      <c r="G5" s="56" t="s">
        <v>46</v>
      </c>
      <c r="H5" s="56" t="s">
        <v>47</v>
      </c>
      <c r="I5" s="82"/>
      <c r="J5" s="56" t="s">
        <v>48</v>
      </c>
      <c r="K5" s="80"/>
      <c r="L5" s="80"/>
      <c r="M5" s="80"/>
      <c r="N5" s="80"/>
      <c r="O5" s="80"/>
    </row>
    <row r="6" spans="1:15" ht="24" customHeight="1">
      <c r="A6" s="56" t="s">
        <v>49</v>
      </c>
      <c r="B6" s="56" t="s">
        <v>50</v>
      </c>
      <c r="C6" s="8"/>
      <c r="D6" s="8"/>
      <c r="E6" s="8">
        <f>SUM(E7:E16)</f>
        <v>497.68</v>
      </c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0" customHeight="1">
      <c r="A7" s="37">
        <v>2011501</v>
      </c>
      <c r="B7" s="37" t="s">
        <v>51</v>
      </c>
      <c r="C7" s="8"/>
      <c r="D7" s="8"/>
      <c r="E7" s="8">
        <f>254.74</f>
        <v>254.74</v>
      </c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ht="39" customHeight="1">
      <c r="A8" s="37">
        <v>2011502</v>
      </c>
      <c r="B8" s="37" t="s">
        <v>52</v>
      </c>
      <c r="C8" s="8"/>
      <c r="D8" s="8"/>
      <c r="E8" s="8">
        <v>88.08</v>
      </c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ht="39" customHeight="1">
      <c r="A9" s="37">
        <v>2082702</v>
      </c>
      <c r="B9" s="37" t="s">
        <v>53</v>
      </c>
      <c r="C9" s="8"/>
      <c r="D9" s="8"/>
      <c r="E9" s="8">
        <v>0.42</v>
      </c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ht="39" customHeight="1">
      <c r="A10" s="37">
        <v>2082703</v>
      </c>
      <c r="B10" s="37" t="s">
        <v>54</v>
      </c>
      <c r="C10" s="8"/>
      <c r="D10" s="8"/>
      <c r="E10" s="8">
        <v>1.22</v>
      </c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39" customHeight="1">
      <c r="A11" s="37">
        <v>2082799</v>
      </c>
      <c r="B11" s="37" t="s">
        <v>55</v>
      </c>
      <c r="C11" s="8"/>
      <c r="D11" s="8"/>
      <c r="E11" s="8">
        <v>13.5</v>
      </c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ht="39" customHeight="1">
      <c r="A12" s="37">
        <v>2101001</v>
      </c>
      <c r="B12" s="37" t="s">
        <v>56</v>
      </c>
      <c r="C12" s="8"/>
      <c r="D12" s="8"/>
      <c r="E12" s="8">
        <f>13.8+15.54</f>
        <v>29.34</v>
      </c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ht="39" customHeight="1">
      <c r="A13" s="37">
        <v>2101002</v>
      </c>
      <c r="B13" s="37" t="s">
        <v>57</v>
      </c>
      <c r="C13" s="8"/>
      <c r="D13" s="8"/>
      <c r="E13" s="8">
        <f>40</f>
        <v>40</v>
      </c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ht="39" customHeight="1">
      <c r="A14" s="37">
        <v>2101099</v>
      </c>
      <c r="B14" s="37" t="s">
        <v>58</v>
      </c>
      <c r="C14" s="8"/>
      <c r="D14" s="8"/>
      <c r="E14" s="8">
        <f>7+5+10</f>
        <v>22</v>
      </c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>
      <c r="A15" s="37">
        <v>2101101</v>
      </c>
      <c r="B15" s="37" t="s">
        <v>59</v>
      </c>
      <c r="C15" s="8"/>
      <c r="D15" s="8"/>
      <c r="E15" s="8">
        <v>19.16</v>
      </c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>
      <c r="A16" s="37">
        <v>2210201</v>
      </c>
      <c r="B16" s="37" t="s">
        <v>60</v>
      </c>
      <c r="C16" s="8"/>
      <c r="D16" s="8"/>
      <c r="E16" s="8">
        <v>29.22</v>
      </c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>
      <c r="A18" s="80" t="s">
        <v>35</v>
      </c>
      <c r="B18" s="8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</sheetData>
  <mergeCells count="15">
    <mergeCell ref="A18:B18"/>
    <mergeCell ref="C4:C5"/>
    <mergeCell ref="D4:D5"/>
    <mergeCell ref="I4:I5"/>
    <mergeCell ref="K4:K5"/>
    <mergeCell ref="A4:B5"/>
    <mergeCell ref="A1:B1"/>
    <mergeCell ref="A2:O2"/>
    <mergeCell ref="A3:B3"/>
    <mergeCell ref="N3:O3"/>
    <mergeCell ref="E4:H4"/>
    <mergeCell ref="L4:L5"/>
    <mergeCell ref="M4:M5"/>
    <mergeCell ref="N4:N5"/>
    <mergeCell ref="O4:O5"/>
  </mergeCells>
  <phoneticPr fontId="2" type="noConversion"/>
  <printOptions horizontalCentered="1"/>
  <pageMargins left="0" right="0" top="0.98402777777777795" bottom="0.98402777777777795" header="0.51041666666666696" footer="0.5104166666666669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selection activeCell="D7" sqref="D7"/>
    </sheetView>
  </sheetViews>
  <sheetFormatPr defaultColWidth="9" defaultRowHeight="14.25"/>
  <cols>
    <col min="1" max="1" width="10.75" customWidth="1"/>
    <col min="2" max="2" width="17.75" customWidth="1"/>
    <col min="3" max="8" width="16" customWidth="1"/>
  </cols>
  <sheetData>
    <row r="1" spans="1:12" s="52" customFormat="1" ht="31.15" customHeight="1">
      <c r="A1" s="73" t="s">
        <v>61</v>
      </c>
      <c r="B1" s="73"/>
    </row>
    <row r="2" spans="1:12" s="52" customFormat="1" ht="31.15" customHeight="1">
      <c r="A2" s="74" t="s">
        <v>62</v>
      </c>
      <c r="B2" s="74"/>
      <c r="C2" s="74"/>
      <c r="D2" s="74"/>
      <c r="E2" s="74"/>
      <c r="F2" s="74"/>
      <c r="G2" s="74"/>
      <c r="H2" s="74"/>
      <c r="I2" s="55"/>
      <c r="J2" s="55"/>
      <c r="K2" s="55"/>
      <c r="L2" s="55"/>
    </row>
    <row r="3" spans="1:12" s="52" customFormat="1" ht="31.15" customHeight="1">
      <c r="A3" s="83" t="s">
        <v>2</v>
      </c>
      <c r="B3" s="83"/>
      <c r="C3" s="54"/>
      <c r="D3" s="54"/>
      <c r="E3" s="54"/>
      <c r="F3" s="54"/>
      <c r="G3" s="84" t="s">
        <v>3</v>
      </c>
      <c r="H3" s="84"/>
      <c r="I3" s="54"/>
      <c r="J3" s="54"/>
      <c r="K3" s="54"/>
      <c r="L3" s="54"/>
    </row>
    <row r="4" spans="1:12" s="53" customFormat="1" ht="28.5">
      <c r="A4" s="80" t="s">
        <v>34</v>
      </c>
      <c r="B4" s="80"/>
      <c r="C4" s="7" t="s">
        <v>35</v>
      </c>
      <c r="D4" s="7" t="s">
        <v>63</v>
      </c>
      <c r="E4" s="7" t="s">
        <v>64</v>
      </c>
      <c r="F4" s="7" t="s">
        <v>65</v>
      </c>
      <c r="G4" s="7" t="s">
        <v>66</v>
      </c>
      <c r="H4" s="7" t="s">
        <v>67</v>
      </c>
    </row>
    <row r="5" spans="1:12">
      <c r="A5" s="80"/>
      <c r="B5" s="80"/>
      <c r="C5" s="6"/>
      <c r="D5" s="6"/>
      <c r="E5" s="6"/>
      <c r="F5" s="6"/>
      <c r="G5" s="6"/>
      <c r="H5" s="6"/>
    </row>
    <row r="6" spans="1:12" s="1" customFormat="1">
      <c r="A6" s="4" t="s">
        <v>49</v>
      </c>
      <c r="B6" s="4" t="s">
        <v>50</v>
      </c>
      <c r="C6" s="36">
        <f>SUM(C7:C16)</f>
        <v>497.68</v>
      </c>
      <c r="D6" s="36">
        <f>SUM(D7:D16)</f>
        <v>381.09</v>
      </c>
      <c r="E6" s="36">
        <f>SUM(E7:E16)</f>
        <v>116.59</v>
      </c>
      <c r="F6" s="36"/>
      <c r="G6" s="36"/>
      <c r="H6" s="36"/>
    </row>
    <row r="7" spans="1:12" s="1" customFormat="1" ht="22.5">
      <c r="A7" s="37">
        <v>2011501</v>
      </c>
      <c r="B7" s="37" t="s">
        <v>51</v>
      </c>
      <c r="C7" s="36">
        <f>SUM(D7:E7)</f>
        <v>254.74</v>
      </c>
      <c r="D7" s="36">
        <v>254.74</v>
      </c>
      <c r="E7" s="36"/>
      <c r="F7" s="36"/>
      <c r="G7" s="36"/>
      <c r="H7" s="36"/>
    </row>
    <row r="8" spans="1:12" s="1" customFormat="1" ht="22.5">
      <c r="A8" s="37">
        <v>2011502</v>
      </c>
      <c r="B8" s="37" t="s">
        <v>52</v>
      </c>
      <c r="C8" s="36">
        <f>SUM(D8:E8)</f>
        <v>88.08</v>
      </c>
      <c r="D8" s="36">
        <v>62.83</v>
      </c>
      <c r="E8" s="36">
        <v>25.25</v>
      </c>
      <c r="F8" s="36"/>
      <c r="G8" s="36"/>
      <c r="H8" s="36"/>
    </row>
    <row r="9" spans="1:12" s="1" customFormat="1" ht="22.5">
      <c r="A9" s="37">
        <v>2082702</v>
      </c>
      <c r="B9" s="37" t="s">
        <v>53</v>
      </c>
      <c r="C9" s="36">
        <f t="shared" ref="C9:C16" si="0">SUM(D9:E9)</f>
        <v>0.42</v>
      </c>
      <c r="D9" s="8">
        <v>0.42</v>
      </c>
      <c r="E9" s="36"/>
      <c r="F9" s="36"/>
      <c r="G9" s="36"/>
      <c r="H9" s="36"/>
    </row>
    <row r="10" spans="1:12" s="1" customFormat="1" ht="22.5">
      <c r="A10" s="37">
        <v>2082703</v>
      </c>
      <c r="B10" s="37" t="s">
        <v>54</v>
      </c>
      <c r="C10" s="36">
        <f t="shared" si="0"/>
        <v>1.22</v>
      </c>
      <c r="D10" s="8">
        <v>1.22</v>
      </c>
      <c r="E10" s="36"/>
      <c r="F10" s="36"/>
      <c r="G10" s="36"/>
      <c r="H10" s="36"/>
    </row>
    <row r="11" spans="1:12" s="1" customFormat="1" ht="22.5">
      <c r="A11" s="37">
        <v>2082799</v>
      </c>
      <c r="B11" s="37" t="s">
        <v>55</v>
      </c>
      <c r="C11" s="36">
        <f t="shared" si="0"/>
        <v>13.5</v>
      </c>
      <c r="D11" s="8">
        <v>13.5</v>
      </c>
      <c r="E11" s="36"/>
      <c r="F11" s="36"/>
      <c r="G11" s="36"/>
      <c r="H11" s="36"/>
    </row>
    <row r="12" spans="1:12" s="1" customFormat="1" ht="22.5">
      <c r="A12" s="37">
        <v>2101001</v>
      </c>
      <c r="B12" s="37" t="s">
        <v>56</v>
      </c>
      <c r="C12" s="36">
        <f t="shared" si="0"/>
        <v>29.34</v>
      </c>
      <c r="D12" s="36"/>
      <c r="E12" s="36">
        <v>29.34</v>
      </c>
      <c r="F12" s="36"/>
      <c r="G12" s="36"/>
      <c r="H12" s="36"/>
    </row>
    <row r="13" spans="1:12" s="1" customFormat="1" ht="22.5">
      <c r="A13" s="37">
        <v>2101002</v>
      </c>
      <c r="B13" s="37" t="s">
        <v>57</v>
      </c>
      <c r="C13" s="36">
        <f t="shared" si="0"/>
        <v>40</v>
      </c>
      <c r="D13" s="36"/>
      <c r="E13" s="36">
        <v>40</v>
      </c>
      <c r="F13" s="36"/>
      <c r="G13" s="36"/>
      <c r="H13" s="36"/>
    </row>
    <row r="14" spans="1:12" s="1" customFormat="1" ht="22.5">
      <c r="A14" s="37">
        <v>2101099</v>
      </c>
      <c r="B14" s="37" t="s">
        <v>58</v>
      </c>
      <c r="C14" s="36">
        <f t="shared" si="0"/>
        <v>22</v>
      </c>
      <c r="D14" s="36"/>
      <c r="E14" s="36">
        <v>22</v>
      </c>
      <c r="F14" s="36"/>
      <c r="G14" s="36"/>
      <c r="H14" s="36"/>
    </row>
    <row r="15" spans="1:12" s="1" customFormat="1">
      <c r="A15" s="37">
        <v>2101101</v>
      </c>
      <c r="B15" s="37" t="s">
        <v>59</v>
      </c>
      <c r="C15" s="36">
        <f t="shared" si="0"/>
        <v>19.16</v>
      </c>
      <c r="D15" s="8">
        <v>19.16</v>
      </c>
      <c r="E15" s="36"/>
      <c r="F15" s="36"/>
      <c r="G15" s="36"/>
      <c r="H15" s="36"/>
    </row>
    <row r="16" spans="1:12">
      <c r="A16" s="37">
        <v>2210201</v>
      </c>
      <c r="B16" s="37" t="s">
        <v>60</v>
      </c>
      <c r="C16" s="36">
        <f t="shared" si="0"/>
        <v>29.22</v>
      </c>
      <c r="D16" s="8">
        <v>29.22</v>
      </c>
      <c r="E16" s="6"/>
      <c r="F16" s="6"/>
      <c r="G16" s="6"/>
      <c r="H16" s="6"/>
    </row>
    <row r="17" spans="1:8">
      <c r="A17" s="8"/>
      <c r="B17" s="8"/>
      <c r="C17" s="6"/>
      <c r="D17" s="6"/>
      <c r="E17" s="6"/>
      <c r="F17" s="6"/>
      <c r="G17" s="6"/>
      <c r="H17" s="6"/>
    </row>
    <row r="18" spans="1:8">
      <c r="A18" s="8"/>
      <c r="B18" s="8"/>
      <c r="C18" s="6"/>
      <c r="D18" s="6"/>
      <c r="E18" s="6"/>
      <c r="F18" s="6"/>
      <c r="G18" s="6"/>
      <c r="H18" s="6"/>
    </row>
    <row r="19" spans="1:8">
      <c r="A19" s="80" t="s">
        <v>35</v>
      </c>
      <c r="B19" s="80"/>
      <c r="C19" s="6"/>
      <c r="D19" s="6"/>
      <c r="E19" s="6"/>
      <c r="F19" s="6"/>
      <c r="G19" s="6"/>
      <c r="H19" s="6"/>
    </row>
  </sheetData>
  <mergeCells count="6">
    <mergeCell ref="A1:B1"/>
    <mergeCell ref="A2:H2"/>
    <mergeCell ref="A3:B3"/>
    <mergeCell ref="G3:H3"/>
    <mergeCell ref="A19:B19"/>
    <mergeCell ref="A4:B5"/>
  </mergeCells>
  <phoneticPr fontId="2" type="noConversion"/>
  <printOptions horizontalCentered="1"/>
  <pageMargins left="0" right="0" top="0.98402777777777795" bottom="0.98402777777777795" header="0.51041666666666696" footer="0.5104166666666669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F17" sqref="F17"/>
    </sheetView>
  </sheetViews>
  <sheetFormatPr defaultColWidth="7.25" defaultRowHeight="19.5" customHeight="1"/>
  <cols>
    <col min="1" max="1" width="25.75" style="39" customWidth="1"/>
    <col min="2" max="2" width="16" style="39" customWidth="1"/>
    <col min="3" max="3" width="20.625" style="39" customWidth="1"/>
    <col min="4" max="6" width="16" style="39" customWidth="1"/>
    <col min="7" max="16384" width="7.25" style="39"/>
  </cols>
  <sheetData>
    <row r="1" spans="1:6" s="38" customFormat="1" ht="19.5" customHeight="1">
      <c r="A1" s="40" t="s">
        <v>68</v>
      </c>
      <c r="F1" s="41"/>
    </row>
    <row r="2" spans="1:6" ht="29.25" customHeight="1">
      <c r="A2" s="85" t="s">
        <v>69</v>
      </c>
      <c r="B2" s="85"/>
      <c r="C2" s="85"/>
      <c r="D2" s="85"/>
      <c r="E2" s="85"/>
      <c r="F2" s="85"/>
    </row>
    <row r="3" spans="1:6" ht="17.25" customHeight="1">
      <c r="A3" s="42" t="s">
        <v>2</v>
      </c>
      <c r="F3" s="41" t="s">
        <v>3</v>
      </c>
    </row>
    <row r="4" spans="1:6" ht="17.25" customHeight="1">
      <c r="A4" s="86" t="s">
        <v>4</v>
      </c>
      <c r="B4" s="87"/>
      <c r="C4" s="86" t="s">
        <v>5</v>
      </c>
      <c r="D4" s="88"/>
      <c r="E4" s="88"/>
      <c r="F4" s="87"/>
    </row>
    <row r="5" spans="1:6" ht="33" customHeight="1">
      <c r="A5" s="43" t="s">
        <v>6</v>
      </c>
      <c r="B5" s="43" t="s">
        <v>7</v>
      </c>
      <c r="C5" s="43" t="s">
        <v>70</v>
      </c>
      <c r="D5" s="43" t="s">
        <v>35</v>
      </c>
      <c r="E5" s="44" t="s">
        <v>71</v>
      </c>
      <c r="F5" s="44" t="s">
        <v>72</v>
      </c>
    </row>
    <row r="6" spans="1:6" ht="17.25" customHeight="1">
      <c r="A6" s="45" t="s">
        <v>73</v>
      </c>
      <c r="B6" s="46">
        <f>SUM(B7:B8)</f>
        <v>497.68</v>
      </c>
      <c r="C6" s="47" t="s">
        <v>74</v>
      </c>
      <c r="D6" s="47"/>
      <c r="E6" s="47"/>
      <c r="F6" s="48">
        <f>SUM(F7:F11)</f>
        <v>497.68</v>
      </c>
    </row>
    <row r="7" spans="1:6" ht="17.25" customHeight="1">
      <c r="A7" s="45" t="s">
        <v>11</v>
      </c>
      <c r="B7" s="46">
        <v>497.68</v>
      </c>
      <c r="C7" s="49" t="s">
        <v>10</v>
      </c>
      <c r="D7" s="49"/>
      <c r="E7" s="49"/>
      <c r="F7" s="18">
        <v>342.82</v>
      </c>
    </row>
    <row r="8" spans="1:6" ht="17.25" customHeight="1">
      <c r="A8" s="45" t="s">
        <v>13</v>
      </c>
      <c r="B8" s="46"/>
      <c r="C8" s="49" t="s">
        <v>12</v>
      </c>
      <c r="D8" s="49"/>
      <c r="E8" s="49"/>
      <c r="F8" s="18">
        <v>15.14</v>
      </c>
    </row>
    <row r="9" spans="1:6" ht="17.25" customHeight="1">
      <c r="A9" s="45" t="s">
        <v>15</v>
      </c>
      <c r="B9" s="46"/>
      <c r="C9" s="50" t="s">
        <v>14</v>
      </c>
      <c r="D9" s="49"/>
      <c r="E9" s="49"/>
      <c r="F9" s="18">
        <v>110.5</v>
      </c>
    </row>
    <row r="10" spans="1:6" ht="17.25" customHeight="1">
      <c r="A10" s="45" t="s">
        <v>17</v>
      </c>
      <c r="B10" s="46"/>
      <c r="C10" s="50" t="s">
        <v>16</v>
      </c>
      <c r="D10" s="49"/>
      <c r="E10" s="49"/>
      <c r="F10" s="18">
        <v>29.22</v>
      </c>
    </row>
    <row r="11" spans="1:6" ht="17.25" customHeight="1">
      <c r="A11" s="45" t="s">
        <v>75</v>
      </c>
      <c r="B11" s="46"/>
      <c r="C11" s="49" t="s">
        <v>76</v>
      </c>
      <c r="D11" s="49"/>
      <c r="E11" s="49"/>
      <c r="F11" s="18"/>
    </row>
    <row r="12" spans="1:6" ht="17.25" customHeight="1">
      <c r="A12" s="45" t="s">
        <v>77</v>
      </c>
      <c r="B12" s="46"/>
      <c r="C12" s="49"/>
      <c r="D12" s="49"/>
      <c r="E12" s="49"/>
      <c r="F12" s="18"/>
    </row>
    <row r="13" spans="1:6" ht="17.25" customHeight="1">
      <c r="A13" s="45" t="s">
        <v>78</v>
      </c>
      <c r="B13" s="46"/>
      <c r="C13" s="49"/>
      <c r="D13" s="49"/>
      <c r="E13" s="49"/>
      <c r="F13" s="18"/>
    </row>
    <row r="14" spans="1:6" ht="17.25" customHeight="1">
      <c r="A14" s="45"/>
      <c r="B14" s="46"/>
      <c r="C14" s="49"/>
      <c r="D14" s="49"/>
      <c r="E14" s="49"/>
      <c r="F14" s="18"/>
    </row>
    <row r="15" spans="1:6" ht="17.25" customHeight="1">
      <c r="A15" s="45"/>
      <c r="B15" s="46"/>
      <c r="C15" s="49"/>
      <c r="D15" s="49"/>
      <c r="E15" s="49"/>
      <c r="F15" s="18"/>
    </row>
    <row r="16" spans="1:6" ht="17.25" customHeight="1">
      <c r="A16" s="44" t="s">
        <v>30</v>
      </c>
      <c r="B16" s="51">
        <f>B6+B11</f>
        <v>497.68</v>
      </c>
      <c r="C16" s="44" t="s">
        <v>31</v>
      </c>
      <c r="D16" s="44"/>
      <c r="E16" s="44"/>
      <c r="F16" s="51">
        <f>F6+F11</f>
        <v>497.68</v>
      </c>
    </row>
  </sheetData>
  <mergeCells count="3">
    <mergeCell ref="A2:F2"/>
    <mergeCell ref="A4:B4"/>
    <mergeCell ref="C4:F4"/>
  </mergeCells>
  <phoneticPr fontId="2" type="noConversion"/>
  <printOptions horizontalCentered="1"/>
  <pageMargins left="0.74791666666666701" right="0.74791666666666701" top="0.98402777777777795" bottom="0.78680555555555598" header="0.51041666666666696" footer="0.5104166666666669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D16" sqref="D16"/>
    </sheetView>
  </sheetViews>
  <sheetFormatPr defaultColWidth="9" defaultRowHeight="14.25"/>
  <cols>
    <col min="1" max="2" width="13" customWidth="1"/>
    <col min="3" max="5" width="20.375" customWidth="1"/>
  </cols>
  <sheetData>
    <row r="1" spans="1:5">
      <c r="A1" s="2" t="s">
        <v>79</v>
      </c>
    </row>
    <row r="2" spans="1:5" ht="30" customHeight="1">
      <c r="A2" s="89" t="s">
        <v>80</v>
      </c>
      <c r="B2" s="89"/>
      <c r="C2" s="89"/>
      <c r="D2" s="89"/>
      <c r="E2" s="89"/>
    </row>
    <row r="3" spans="1:5">
      <c r="A3" s="2" t="s">
        <v>2</v>
      </c>
      <c r="E3" s="3" t="s">
        <v>3</v>
      </c>
    </row>
    <row r="4" spans="1:5" s="1" customFormat="1" ht="27.6" customHeight="1">
      <c r="A4" s="80" t="s">
        <v>34</v>
      </c>
      <c r="B4" s="80"/>
      <c r="C4" s="90" t="s">
        <v>81</v>
      </c>
      <c r="D4" s="91"/>
      <c r="E4" s="92"/>
    </row>
    <row r="5" spans="1:5" s="1" customFormat="1" ht="27.6" customHeight="1">
      <c r="A5" s="80"/>
      <c r="B5" s="80"/>
      <c r="C5" s="5" t="s">
        <v>35</v>
      </c>
      <c r="D5" s="5" t="s">
        <v>63</v>
      </c>
      <c r="E5" s="5" t="s">
        <v>64</v>
      </c>
    </row>
    <row r="6" spans="1:5" ht="21.6" customHeight="1">
      <c r="A6" s="4" t="s">
        <v>49</v>
      </c>
      <c r="B6" s="4" t="s">
        <v>50</v>
      </c>
      <c r="C6" s="36">
        <f>SUM(C7:C16)</f>
        <v>497.68</v>
      </c>
      <c r="D6" s="36">
        <f>SUM(D7:D16)</f>
        <v>381.09</v>
      </c>
      <c r="E6" s="36">
        <f>SUM(E7:E16)</f>
        <v>116.59</v>
      </c>
    </row>
    <row r="7" spans="1:5" ht="21.6" customHeight="1">
      <c r="A7" s="37">
        <v>2011501</v>
      </c>
      <c r="B7" s="37" t="s">
        <v>51</v>
      </c>
      <c r="C7" s="36">
        <f t="shared" ref="C7:C16" si="0">SUM(D7:E7)</f>
        <v>254.74</v>
      </c>
      <c r="D7" s="36">
        <v>254.74</v>
      </c>
      <c r="E7" s="36"/>
    </row>
    <row r="8" spans="1:5" ht="21.6" customHeight="1">
      <c r="A8" s="37">
        <v>2011502</v>
      </c>
      <c r="B8" s="37" t="s">
        <v>52</v>
      </c>
      <c r="C8" s="36">
        <f t="shared" si="0"/>
        <v>88.08</v>
      </c>
      <c r="D8" s="36">
        <v>62.83</v>
      </c>
      <c r="E8" s="36">
        <v>25.25</v>
      </c>
    </row>
    <row r="9" spans="1:5" ht="21.6" customHeight="1">
      <c r="A9" s="37">
        <v>2082702</v>
      </c>
      <c r="B9" s="37" t="s">
        <v>53</v>
      </c>
      <c r="C9" s="36">
        <f t="shared" si="0"/>
        <v>0.42</v>
      </c>
      <c r="D9" s="8">
        <v>0.42</v>
      </c>
      <c r="E9" s="36"/>
    </row>
    <row r="10" spans="1:5" ht="21.6" customHeight="1">
      <c r="A10" s="37">
        <v>2082703</v>
      </c>
      <c r="B10" s="37" t="s">
        <v>54</v>
      </c>
      <c r="C10" s="36">
        <f t="shared" si="0"/>
        <v>1.22</v>
      </c>
      <c r="D10" s="8">
        <v>1.22</v>
      </c>
      <c r="E10" s="36"/>
    </row>
    <row r="11" spans="1:5" ht="21.6" customHeight="1">
      <c r="A11" s="37">
        <v>2082799</v>
      </c>
      <c r="B11" s="37" t="s">
        <v>55</v>
      </c>
      <c r="C11" s="36">
        <f t="shared" si="0"/>
        <v>13.5</v>
      </c>
      <c r="D11" s="8">
        <v>13.5</v>
      </c>
      <c r="E11" s="36"/>
    </row>
    <row r="12" spans="1:5" ht="21.6" customHeight="1">
      <c r="A12" s="37">
        <v>2101001</v>
      </c>
      <c r="B12" s="37" t="s">
        <v>56</v>
      </c>
      <c r="C12" s="36">
        <f t="shared" si="0"/>
        <v>29.34</v>
      </c>
      <c r="D12" s="36"/>
      <c r="E12" s="36">
        <v>29.34</v>
      </c>
    </row>
    <row r="13" spans="1:5" ht="21.6" customHeight="1">
      <c r="A13" s="37">
        <v>2101002</v>
      </c>
      <c r="B13" s="37" t="s">
        <v>57</v>
      </c>
      <c r="C13" s="36">
        <f t="shared" si="0"/>
        <v>40</v>
      </c>
      <c r="D13" s="36"/>
      <c r="E13" s="36">
        <v>40</v>
      </c>
    </row>
    <row r="14" spans="1:5" ht="21.6" customHeight="1">
      <c r="A14" s="37">
        <v>2101099</v>
      </c>
      <c r="B14" s="37" t="s">
        <v>58</v>
      </c>
      <c r="C14" s="36">
        <f t="shared" si="0"/>
        <v>22</v>
      </c>
      <c r="D14" s="36"/>
      <c r="E14" s="36">
        <v>22</v>
      </c>
    </row>
    <row r="15" spans="1:5" ht="21.6" customHeight="1">
      <c r="A15" s="37">
        <v>2101101</v>
      </c>
      <c r="B15" s="37" t="s">
        <v>59</v>
      </c>
      <c r="C15" s="36">
        <f t="shared" si="0"/>
        <v>19.16</v>
      </c>
      <c r="D15" s="8">
        <v>19.16</v>
      </c>
      <c r="E15" s="36"/>
    </row>
    <row r="16" spans="1:5" ht="21.6" customHeight="1">
      <c r="A16" s="37">
        <v>2210201</v>
      </c>
      <c r="B16" s="37" t="s">
        <v>60</v>
      </c>
      <c r="C16" s="36">
        <f t="shared" si="0"/>
        <v>29.22</v>
      </c>
      <c r="D16" s="8">
        <v>29.22</v>
      </c>
      <c r="E16" s="6"/>
    </row>
    <row r="17" spans="1:5" ht="21.6" customHeight="1">
      <c r="A17" s="8"/>
      <c r="B17" s="8"/>
      <c r="C17" s="6"/>
      <c r="D17" s="6"/>
      <c r="E17" s="6"/>
    </row>
    <row r="18" spans="1:5" ht="21.6" customHeight="1">
      <c r="A18" s="80" t="s">
        <v>82</v>
      </c>
      <c r="B18" s="80"/>
      <c r="C18" s="6"/>
      <c r="D18" s="6"/>
      <c r="E18" s="6"/>
    </row>
  </sheetData>
  <mergeCells count="4">
    <mergeCell ref="A2:E2"/>
    <mergeCell ref="C4:E4"/>
    <mergeCell ref="A18:B18"/>
    <mergeCell ref="A4:B5"/>
  </mergeCells>
  <phoneticPr fontId="2" type="noConversion"/>
  <printOptions horizontalCentered="1"/>
  <pageMargins left="0" right="0" top="0.74791666666666701" bottom="0.74791666666666701" header="0.31388888888888899" footer="0.31388888888888899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D34" sqref="D34"/>
    </sheetView>
  </sheetViews>
  <sheetFormatPr defaultColWidth="9" defaultRowHeight="14.25"/>
  <cols>
    <col min="1" max="5" width="20.875" customWidth="1"/>
    <col min="6" max="6" width="15.25" customWidth="1"/>
  </cols>
  <sheetData>
    <row r="1" spans="1:5">
      <c r="A1" t="s">
        <v>83</v>
      </c>
    </row>
    <row r="2" spans="1:5" ht="22.5">
      <c r="A2" s="89" t="s">
        <v>84</v>
      </c>
      <c r="B2" s="89"/>
      <c r="C2" s="89"/>
      <c r="D2" s="89"/>
      <c r="E2" s="89"/>
    </row>
    <row r="3" spans="1:5">
      <c r="A3" t="s">
        <v>2</v>
      </c>
      <c r="E3" s="21" t="s">
        <v>3</v>
      </c>
    </row>
    <row r="4" spans="1:5" s="1" customFormat="1" ht="32.450000000000003" customHeight="1">
      <c r="A4" s="22" t="s">
        <v>85</v>
      </c>
      <c r="B4" s="23"/>
      <c r="C4" s="23" t="s">
        <v>86</v>
      </c>
      <c r="D4" s="24"/>
      <c r="E4" s="25"/>
    </row>
    <row r="5" spans="1:5" s="1" customFormat="1" ht="32.450000000000003" customHeight="1">
      <c r="A5" s="26" t="s">
        <v>49</v>
      </c>
      <c r="B5" s="27" t="s">
        <v>87</v>
      </c>
      <c r="C5" s="28" t="s">
        <v>35</v>
      </c>
      <c r="D5" s="28" t="s">
        <v>88</v>
      </c>
      <c r="E5" s="28" t="s">
        <v>89</v>
      </c>
    </row>
    <row r="6" spans="1:5" ht="24.95" customHeight="1">
      <c r="A6" s="29" t="s">
        <v>90</v>
      </c>
      <c r="B6" s="29" t="s">
        <v>90</v>
      </c>
      <c r="C6" s="30">
        <v>1</v>
      </c>
      <c r="D6" s="30">
        <f>C6+1</f>
        <v>2</v>
      </c>
      <c r="E6" s="30">
        <f>D6+1</f>
        <v>3</v>
      </c>
    </row>
    <row r="7" spans="1:5" ht="24.95" customHeight="1">
      <c r="A7" s="31"/>
      <c r="B7" s="31" t="s">
        <v>35</v>
      </c>
      <c r="C7" s="32">
        <f>SUM(D7:E7)</f>
        <v>381.09100000000001</v>
      </c>
      <c r="D7" s="32">
        <f>D8+D16+D31+D37</f>
        <v>320.99099999999999</v>
      </c>
      <c r="E7" s="33">
        <f>E8+E16+E31</f>
        <v>60.1</v>
      </c>
    </row>
    <row r="8" spans="1:5" ht="24.95" customHeight="1">
      <c r="A8" s="31" t="s">
        <v>91</v>
      </c>
      <c r="B8" s="31" t="s">
        <v>92</v>
      </c>
      <c r="C8" s="32">
        <f>SUM(C9:C15)</f>
        <v>288.44099999999997</v>
      </c>
      <c r="D8" s="32">
        <f>SUM(D9:D15)</f>
        <v>288.44099999999997</v>
      </c>
      <c r="E8" s="33"/>
    </row>
    <row r="9" spans="1:5" ht="24.95" customHeight="1">
      <c r="A9" s="31" t="s">
        <v>93</v>
      </c>
      <c r="B9" s="31" t="s">
        <v>94</v>
      </c>
      <c r="C9" s="32">
        <f t="shared" ref="C9:C17" si="0">SUM(D9:E9)</f>
        <v>127.11</v>
      </c>
      <c r="D9" s="32">
        <v>127.11</v>
      </c>
      <c r="E9" s="34"/>
    </row>
    <row r="10" spans="1:5" ht="24.95" customHeight="1">
      <c r="A10" s="31" t="s">
        <v>95</v>
      </c>
      <c r="B10" s="31" t="s">
        <v>96</v>
      </c>
      <c r="C10" s="32">
        <f t="shared" si="0"/>
        <v>119.771</v>
      </c>
      <c r="D10" s="32">
        <f>116.47+0.576+2.725</f>
        <v>119.771</v>
      </c>
      <c r="E10" s="34"/>
    </row>
    <row r="11" spans="1:5" ht="24.95" customHeight="1">
      <c r="A11" s="31" t="s">
        <v>97</v>
      </c>
      <c r="B11" s="31" t="s">
        <v>98</v>
      </c>
      <c r="C11" s="32">
        <f t="shared" si="0"/>
        <v>0</v>
      </c>
      <c r="D11" s="32"/>
      <c r="E11" s="34"/>
    </row>
    <row r="12" spans="1:5" ht="24.95" customHeight="1">
      <c r="A12" s="31" t="s">
        <v>99</v>
      </c>
      <c r="B12" s="31" t="s">
        <v>100</v>
      </c>
      <c r="C12" s="32">
        <f t="shared" si="0"/>
        <v>0</v>
      </c>
      <c r="D12" s="35"/>
      <c r="E12" s="34"/>
    </row>
    <row r="13" spans="1:5" ht="24.95" customHeight="1">
      <c r="A13" s="31" t="s">
        <v>101</v>
      </c>
      <c r="B13" s="31" t="s">
        <v>102</v>
      </c>
      <c r="C13" s="32">
        <f t="shared" si="0"/>
        <v>10.59</v>
      </c>
      <c r="D13" s="32">
        <v>10.59</v>
      </c>
      <c r="E13" s="34"/>
    </row>
    <row r="14" spans="1:5" ht="24.95" customHeight="1">
      <c r="A14" s="31" t="s">
        <v>103</v>
      </c>
      <c r="B14" s="31" t="s">
        <v>104</v>
      </c>
      <c r="C14" s="32">
        <f t="shared" si="0"/>
        <v>30.97</v>
      </c>
      <c r="D14" s="32">
        <f>15.83+13.5+1.22+0.42</f>
        <v>30.97</v>
      </c>
      <c r="E14" s="34"/>
    </row>
    <row r="15" spans="1:5" ht="24.95" customHeight="1">
      <c r="A15" s="31" t="s">
        <v>105</v>
      </c>
      <c r="B15" s="31" t="s">
        <v>106</v>
      </c>
      <c r="C15" s="32">
        <f t="shared" si="0"/>
        <v>0</v>
      </c>
      <c r="D15" s="35"/>
      <c r="E15" s="34"/>
    </row>
    <row r="16" spans="1:5" ht="24.95" customHeight="1">
      <c r="A16" s="31" t="s">
        <v>107</v>
      </c>
      <c r="B16" s="31" t="s">
        <v>108</v>
      </c>
      <c r="C16" s="32">
        <f t="shared" si="0"/>
        <v>60.1</v>
      </c>
      <c r="D16" s="33">
        <f>SUM(D17:D30)</f>
        <v>0</v>
      </c>
      <c r="E16" s="33">
        <f>SUM(E17:E30)</f>
        <v>60.1</v>
      </c>
    </row>
    <row r="17" spans="1:5" ht="24.95" customHeight="1">
      <c r="A17" s="31" t="s">
        <v>109</v>
      </c>
      <c r="B17" s="31" t="s">
        <v>110</v>
      </c>
      <c r="C17" s="32">
        <f t="shared" si="0"/>
        <v>6.4</v>
      </c>
      <c r="D17" s="33"/>
      <c r="E17" s="33">
        <f>6.4</f>
        <v>6.4</v>
      </c>
    </row>
    <row r="18" spans="1:5" ht="24.95" customHeight="1">
      <c r="A18" s="31" t="s">
        <v>111</v>
      </c>
      <c r="B18" s="31" t="s">
        <v>112</v>
      </c>
      <c r="C18" s="32">
        <f t="shared" ref="C18:C27" si="1">SUM(D18:E18)</f>
        <v>3</v>
      </c>
      <c r="D18" s="33"/>
      <c r="E18" s="33">
        <v>3</v>
      </c>
    </row>
    <row r="19" spans="1:5" ht="24.95" customHeight="1">
      <c r="A19" s="31" t="s">
        <v>113</v>
      </c>
      <c r="B19" s="31" t="s">
        <v>114</v>
      </c>
      <c r="C19" s="32">
        <f t="shared" si="1"/>
        <v>1</v>
      </c>
      <c r="D19" s="35"/>
      <c r="E19" s="33">
        <v>1</v>
      </c>
    </row>
    <row r="20" spans="1:5" ht="24.95" customHeight="1">
      <c r="A20" s="31" t="s">
        <v>115</v>
      </c>
      <c r="B20" s="31" t="s">
        <v>116</v>
      </c>
      <c r="C20" s="32">
        <f t="shared" si="1"/>
        <v>2.5</v>
      </c>
      <c r="D20" s="35"/>
      <c r="E20" s="33">
        <v>2.5</v>
      </c>
    </row>
    <row r="21" spans="1:5" ht="24.95" customHeight="1">
      <c r="A21" s="31" t="s">
        <v>117</v>
      </c>
      <c r="B21" s="31" t="s">
        <v>118</v>
      </c>
      <c r="C21" s="32">
        <f t="shared" si="1"/>
        <v>2</v>
      </c>
      <c r="D21" s="35"/>
      <c r="E21" s="33">
        <v>2</v>
      </c>
    </row>
    <row r="22" spans="1:5" ht="24.95" customHeight="1">
      <c r="A22" s="31" t="s">
        <v>119</v>
      </c>
      <c r="B22" s="31" t="s">
        <v>120</v>
      </c>
      <c r="C22" s="32">
        <f t="shared" si="1"/>
        <v>1.5</v>
      </c>
      <c r="D22" s="35"/>
      <c r="E22" s="33">
        <v>1.5</v>
      </c>
    </row>
    <row r="23" spans="1:5" ht="24.95" customHeight="1">
      <c r="A23" s="31" t="s">
        <v>121</v>
      </c>
      <c r="B23" s="31" t="s">
        <v>122</v>
      </c>
      <c r="C23" s="32">
        <f t="shared" si="1"/>
        <v>0</v>
      </c>
      <c r="D23" s="35"/>
      <c r="E23" s="33"/>
    </row>
    <row r="24" spans="1:5" ht="24.95" customHeight="1">
      <c r="A24" s="31" t="s">
        <v>123</v>
      </c>
      <c r="B24" s="31" t="s">
        <v>124</v>
      </c>
      <c r="C24" s="32">
        <f t="shared" si="1"/>
        <v>1.5</v>
      </c>
      <c r="D24" s="35"/>
      <c r="E24" s="33">
        <v>1.5</v>
      </c>
    </row>
    <row r="25" spans="1:5" ht="24.95" customHeight="1">
      <c r="A25" s="31" t="s">
        <v>125</v>
      </c>
      <c r="B25" s="31" t="s">
        <v>126</v>
      </c>
      <c r="C25" s="32">
        <f t="shared" si="1"/>
        <v>2.2000000000000002</v>
      </c>
      <c r="D25" s="33"/>
      <c r="E25" s="33">
        <v>2.2000000000000002</v>
      </c>
    </row>
    <row r="26" spans="1:5" ht="24.95" customHeight="1">
      <c r="A26" s="31" t="s">
        <v>127</v>
      </c>
      <c r="B26" s="31" t="s">
        <v>128</v>
      </c>
      <c r="C26" s="32">
        <f t="shared" si="1"/>
        <v>1.5</v>
      </c>
      <c r="D26" s="32"/>
      <c r="E26" s="33">
        <v>1.5</v>
      </c>
    </row>
    <row r="27" spans="1:5" ht="24.95" customHeight="1">
      <c r="A27" s="31" t="s">
        <v>129</v>
      </c>
      <c r="B27" s="31" t="s">
        <v>130</v>
      </c>
      <c r="C27" s="32">
        <f t="shared" si="1"/>
        <v>9.8000000000000007</v>
      </c>
      <c r="D27" s="35"/>
      <c r="E27" s="33">
        <v>9.8000000000000007</v>
      </c>
    </row>
    <row r="28" spans="1:5" ht="24.95" customHeight="1">
      <c r="A28" s="31" t="s">
        <v>131</v>
      </c>
      <c r="B28" s="31" t="s">
        <v>132</v>
      </c>
      <c r="C28" s="32"/>
      <c r="D28" s="35"/>
      <c r="E28" s="33">
        <f>6</f>
        <v>6</v>
      </c>
    </row>
    <row r="29" spans="1:5" ht="24.95" customHeight="1">
      <c r="A29" s="31" t="s">
        <v>133</v>
      </c>
      <c r="B29" s="31" t="s">
        <v>134</v>
      </c>
      <c r="C29" s="32">
        <f>SUM(D29:E29)</f>
        <v>17.100000000000001</v>
      </c>
      <c r="D29" s="35"/>
      <c r="E29" s="33">
        <v>17.100000000000001</v>
      </c>
    </row>
    <row r="30" spans="1:5" ht="24.95" customHeight="1">
      <c r="A30" s="31" t="s">
        <v>135</v>
      </c>
      <c r="B30" s="31" t="s">
        <v>136</v>
      </c>
      <c r="C30" s="32">
        <f t="shared" ref="C30:C38" si="2">SUM(D30:E30)</f>
        <v>5.6</v>
      </c>
      <c r="D30" s="35"/>
      <c r="E30" s="33">
        <v>5.6</v>
      </c>
    </row>
    <row r="31" spans="1:5" ht="24.95" customHeight="1">
      <c r="A31" s="31" t="s">
        <v>137</v>
      </c>
      <c r="B31" s="31" t="s">
        <v>138</v>
      </c>
      <c r="C31" s="32">
        <f t="shared" si="2"/>
        <v>32.549999999999997</v>
      </c>
      <c r="D31" s="32">
        <f>SUM(D32:D36)</f>
        <v>32.549999999999997</v>
      </c>
      <c r="E31" s="33"/>
    </row>
    <row r="32" spans="1:5" ht="24.95" customHeight="1">
      <c r="A32" s="31" t="s">
        <v>139</v>
      </c>
      <c r="B32" s="31" t="s">
        <v>140</v>
      </c>
      <c r="C32" s="32">
        <f t="shared" si="2"/>
        <v>0</v>
      </c>
      <c r="D32" s="35"/>
      <c r="E32" s="33"/>
    </row>
    <row r="33" spans="1:5" ht="24.95" customHeight="1">
      <c r="A33" s="31" t="s">
        <v>141</v>
      </c>
      <c r="B33" s="31" t="s">
        <v>142</v>
      </c>
      <c r="C33" s="32">
        <f t="shared" si="2"/>
        <v>0</v>
      </c>
      <c r="D33" s="35"/>
      <c r="E33" s="33"/>
    </row>
    <row r="34" spans="1:5" ht="24.95" customHeight="1">
      <c r="A34" s="31" t="s">
        <v>143</v>
      </c>
      <c r="B34" s="31" t="s">
        <v>144</v>
      </c>
      <c r="C34" s="32">
        <f t="shared" si="2"/>
        <v>3.33</v>
      </c>
      <c r="D34" s="32">
        <v>3.33</v>
      </c>
      <c r="E34" s="33"/>
    </row>
    <row r="35" spans="1:5" ht="24.95" customHeight="1">
      <c r="A35" s="31" t="s">
        <v>145</v>
      </c>
      <c r="B35" s="31" t="s">
        <v>146</v>
      </c>
      <c r="C35" s="32">
        <f t="shared" si="2"/>
        <v>0</v>
      </c>
      <c r="D35" s="35"/>
      <c r="E35" s="33"/>
    </row>
    <row r="36" spans="1:5" ht="24.95" customHeight="1">
      <c r="A36" s="31" t="s">
        <v>147</v>
      </c>
      <c r="B36" s="31" t="s">
        <v>148</v>
      </c>
      <c r="C36" s="32">
        <f t="shared" si="2"/>
        <v>29.22</v>
      </c>
      <c r="D36" s="32">
        <v>29.22</v>
      </c>
      <c r="E36" s="33"/>
    </row>
    <row r="37" spans="1:5" ht="24.95" customHeight="1">
      <c r="A37" s="31" t="s">
        <v>149</v>
      </c>
      <c r="B37" s="31" t="s">
        <v>150</v>
      </c>
      <c r="C37" s="32">
        <f t="shared" si="2"/>
        <v>0</v>
      </c>
      <c r="D37" s="35"/>
      <c r="E37" s="33"/>
    </row>
    <row r="38" spans="1:5" ht="24.95" customHeight="1">
      <c r="A38" s="31" t="s">
        <v>151</v>
      </c>
      <c r="B38" s="31" t="s">
        <v>152</v>
      </c>
      <c r="C38" s="32">
        <f t="shared" si="2"/>
        <v>0</v>
      </c>
      <c r="D38" s="35"/>
      <c r="E38" s="33"/>
    </row>
    <row r="39" spans="1:5" ht="24.95" customHeight="1">
      <c r="A39" s="5" t="s">
        <v>153</v>
      </c>
      <c r="B39" s="6"/>
      <c r="C39" s="6"/>
      <c r="D39" s="6"/>
      <c r="E39" s="6"/>
    </row>
  </sheetData>
  <mergeCells count="1">
    <mergeCell ref="A2:E2"/>
  </mergeCells>
  <phoneticPr fontId="2" type="noConversion"/>
  <printOptions horizontalCentered="1"/>
  <pageMargins left="0" right="0" top="0.74791666666666701" bottom="0.74791666666666701" header="0.31388888888888899" footer="0.31388888888888899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D5" sqref="D5"/>
    </sheetView>
  </sheetViews>
  <sheetFormatPr defaultColWidth="7.25" defaultRowHeight="12.75" customHeight="1"/>
  <cols>
    <col min="1" max="5" width="25.125" style="9" customWidth="1"/>
    <col min="6" max="6" width="14.75" style="9" customWidth="1"/>
    <col min="7" max="16384" width="7.25" style="9"/>
  </cols>
  <sheetData>
    <row r="1" spans="1:6" ht="12.75" customHeight="1">
      <c r="A1" t="s">
        <v>154</v>
      </c>
      <c r="F1" s="10"/>
    </row>
    <row r="2" spans="1:6" ht="30" customHeight="1">
      <c r="A2" s="93" t="s">
        <v>155</v>
      </c>
      <c r="B2" s="93"/>
      <c r="C2" s="93"/>
      <c r="D2" s="93"/>
      <c r="E2" s="93"/>
      <c r="F2" s="11"/>
    </row>
    <row r="3" spans="1:6" ht="18" customHeight="1">
      <c r="A3" s="12" t="s">
        <v>2</v>
      </c>
      <c r="B3" s="12"/>
      <c r="E3" s="13" t="s">
        <v>3</v>
      </c>
    </row>
    <row r="4" spans="1:6" ht="31.5" customHeight="1">
      <c r="A4" s="14" t="s">
        <v>82</v>
      </c>
      <c r="B4" s="15" t="s">
        <v>156</v>
      </c>
      <c r="C4" s="14" t="s">
        <v>157</v>
      </c>
      <c r="D4" s="16" t="s">
        <v>132</v>
      </c>
      <c r="E4" s="14" t="s">
        <v>158</v>
      </c>
    </row>
    <row r="5" spans="1:6" ht="25.5" customHeight="1">
      <c r="A5" s="17">
        <f>SUM(B5:E5)</f>
        <v>23.74</v>
      </c>
      <c r="B5" s="18"/>
      <c r="C5" s="19">
        <v>2.2000000000000002</v>
      </c>
      <c r="D5" s="19">
        <f>15.54+6</f>
        <v>21.54</v>
      </c>
      <c r="E5" s="18"/>
    </row>
    <row r="6" spans="1:6" ht="12.75" customHeight="1">
      <c r="D6" s="20"/>
      <c r="E6" s="20"/>
      <c r="F6" s="20"/>
    </row>
    <row r="7" spans="1:6" ht="12.75" customHeight="1">
      <c r="D7" s="20"/>
      <c r="F7" s="20"/>
    </row>
    <row r="8" spans="1:6" ht="12.75" customHeight="1">
      <c r="D8" s="20"/>
      <c r="F8" s="20"/>
    </row>
    <row r="9" spans="1:6" ht="12.75" customHeight="1">
      <c r="F9" s="20"/>
    </row>
    <row r="10" spans="1:6" ht="12.75" customHeight="1">
      <c r="F10" s="20"/>
    </row>
    <row r="11" spans="1:6" ht="12.75" customHeight="1">
      <c r="F11" s="20"/>
    </row>
    <row r="15" spans="1:6" ht="12.75" customHeight="1">
      <c r="C15" s="20"/>
    </row>
  </sheetData>
  <mergeCells count="1">
    <mergeCell ref="A2:E2"/>
  </mergeCells>
  <phoneticPr fontId="2" type="noConversion"/>
  <printOptions horizontalCentered="1"/>
  <pageMargins left="0" right="0" top="0.74791666666666701" bottom="0.74791666666666701" header="0.31388888888888899" footer="0.31388888888888899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showGridLines="0" showZeros="0" workbookViewId="0">
      <selection activeCell="E9" sqref="E9"/>
    </sheetView>
  </sheetViews>
  <sheetFormatPr defaultColWidth="9" defaultRowHeight="14.25"/>
  <cols>
    <col min="1" max="2" width="13" customWidth="1"/>
    <col min="3" max="5" width="20.375" customWidth="1"/>
  </cols>
  <sheetData>
    <row r="1" spans="1:5">
      <c r="A1" s="2" t="s">
        <v>159</v>
      </c>
    </row>
    <row r="2" spans="1:5" ht="30" customHeight="1">
      <c r="A2" s="89" t="s">
        <v>160</v>
      </c>
      <c r="B2" s="89"/>
      <c r="C2" s="89"/>
      <c r="D2" s="89"/>
      <c r="E2" s="89"/>
    </row>
    <row r="3" spans="1:5">
      <c r="A3" s="2" t="s">
        <v>2</v>
      </c>
      <c r="E3" s="3" t="s">
        <v>3</v>
      </c>
    </row>
    <row r="4" spans="1:5" s="1" customFormat="1" ht="27.6" customHeight="1">
      <c r="A4" s="80" t="s">
        <v>34</v>
      </c>
      <c r="B4" s="80"/>
      <c r="C4" s="90" t="s">
        <v>161</v>
      </c>
      <c r="D4" s="91"/>
      <c r="E4" s="92"/>
    </row>
    <row r="5" spans="1:5" s="1" customFormat="1" ht="27.6" customHeight="1">
      <c r="A5" s="80"/>
      <c r="B5" s="80"/>
      <c r="C5" s="5" t="s">
        <v>35</v>
      </c>
      <c r="D5" s="5" t="s">
        <v>63</v>
      </c>
      <c r="E5" s="5" t="s">
        <v>64</v>
      </c>
    </row>
    <row r="6" spans="1:5" ht="21.6" customHeight="1">
      <c r="A6" s="4" t="s">
        <v>49</v>
      </c>
      <c r="B6" s="4" t="s">
        <v>50</v>
      </c>
      <c r="C6" s="6"/>
      <c r="D6" s="6"/>
      <c r="E6" s="6"/>
    </row>
    <row r="7" spans="1:5" ht="21.6" customHeight="1">
      <c r="A7" s="4" t="s">
        <v>162</v>
      </c>
      <c r="B7" s="7"/>
      <c r="C7" s="6"/>
      <c r="D7" s="6"/>
      <c r="E7" s="6"/>
    </row>
    <row r="8" spans="1:5" ht="21.6" customHeight="1">
      <c r="A8" s="4" t="s">
        <v>163</v>
      </c>
      <c r="B8" s="7"/>
      <c r="C8" s="6"/>
      <c r="D8" s="6">
        <v>0</v>
      </c>
      <c r="E8" s="6">
        <v>0</v>
      </c>
    </row>
    <row r="9" spans="1:5" ht="21.6" customHeight="1">
      <c r="A9" s="4" t="s">
        <v>164</v>
      </c>
      <c r="B9" s="7"/>
      <c r="C9" s="6"/>
      <c r="D9" s="6"/>
      <c r="E9" s="6"/>
    </row>
    <row r="10" spans="1:5" ht="21.6" customHeight="1">
      <c r="A10" s="4" t="s">
        <v>165</v>
      </c>
      <c r="B10" s="7"/>
      <c r="C10" s="6"/>
      <c r="D10" s="6"/>
      <c r="E10" s="6"/>
    </row>
    <row r="11" spans="1:5" ht="21.6" customHeight="1">
      <c r="A11" s="7"/>
      <c r="B11" s="7"/>
      <c r="C11" s="6"/>
      <c r="D11" s="6"/>
      <c r="E11" s="6"/>
    </row>
    <row r="12" spans="1:5" ht="21.6" customHeight="1">
      <c r="A12" s="8"/>
      <c r="B12" s="8"/>
      <c r="C12" s="6"/>
      <c r="D12" s="6"/>
      <c r="E12" s="6"/>
    </row>
    <row r="13" spans="1:5" ht="21.6" customHeight="1">
      <c r="A13" s="8"/>
      <c r="B13" s="8"/>
      <c r="C13" s="6"/>
      <c r="D13" s="6"/>
      <c r="E13" s="6"/>
    </row>
    <row r="14" spans="1:5" ht="21.6" customHeight="1">
      <c r="A14" s="8"/>
      <c r="B14" s="8"/>
      <c r="C14" s="6"/>
      <c r="D14" s="6"/>
      <c r="E14" s="6"/>
    </row>
    <row r="15" spans="1:5" ht="21.6" customHeight="1">
      <c r="A15" s="80" t="s">
        <v>82</v>
      </c>
      <c r="B15" s="80"/>
      <c r="C15" s="6"/>
      <c r="D15" s="6"/>
      <c r="E15" s="6"/>
    </row>
  </sheetData>
  <mergeCells count="4">
    <mergeCell ref="A2:E2"/>
    <mergeCell ref="C4:E4"/>
    <mergeCell ref="A15:B15"/>
    <mergeCell ref="A4:B5"/>
  </mergeCells>
  <phoneticPr fontId="2" type="noConversion"/>
  <printOptions horizontalCentered="1"/>
  <pageMargins left="0.39305555555555599" right="0.39305555555555599" top="0.59027777777777801" bottom="0.59027777777777801" header="0.39305555555555599" footer="0.39305555555555599"/>
  <pageSetup paperSize="9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收支总表</vt:lpstr>
      <vt:lpstr>收入总表</vt:lpstr>
      <vt:lpstr>支出总表</vt:lpstr>
      <vt:lpstr>财拨收支</vt:lpstr>
      <vt:lpstr>一般支出</vt:lpstr>
      <vt:lpstr>一般基本支出</vt:lpstr>
      <vt:lpstr>一般三公支出</vt:lpstr>
      <vt:lpstr>基金支出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2016-11-21T09:07:00Z</cp:lastPrinted>
  <dcterms:created xsi:type="dcterms:W3CDTF">2016-11-10T02:01:00Z</dcterms:created>
  <dcterms:modified xsi:type="dcterms:W3CDTF">2018-03-15T07:19:48Z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